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/>
  <mc:AlternateContent xmlns:mc="http://schemas.openxmlformats.org/markup-compatibility/2006">
    <mc:Choice Requires="x15">
      <x15ac:absPath xmlns:x15ac="http://schemas.microsoft.com/office/spreadsheetml/2010/11/ac" url="C:\Users\jcoul\OneDrive\Documents\AUBOULO\MAJ sujet interactif\"/>
    </mc:Choice>
  </mc:AlternateContent>
  <bookViews>
    <workbookView xWindow="0" yWindow="0" windowWidth="28800" windowHeight="12210" tabRatio="595"/>
  </bookViews>
  <sheets>
    <sheet name="Montage financier" sheetId="1" r:id="rId1"/>
    <sheet name="Résultats prévisionnels" sheetId="7" r:id="rId2"/>
    <sheet name="Plan de financement" sheetId="4" r:id="rId3"/>
  </sheets>
  <calcPr calcId="171027"/>
</workbook>
</file>

<file path=xl/calcChain.xml><?xml version="1.0" encoding="utf-8"?>
<calcChain xmlns="http://schemas.openxmlformats.org/spreadsheetml/2006/main">
  <c r="J22" i="1" l="1"/>
  <c r="G17" i="7"/>
  <c r="E17" i="7"/>
  <c r="G16" i="7"/>
  <c r="E16" i="7"/>
  <c r="G15" i="7"/>
  <c r="E15" i="7"/>
  <c r="C12" i="7" l="1"/>
  <c r="G8" i="7"/>
  <c r="G13" i="7" s="1"/>
  <c r="E8" i="7"/>
  <c r="E13" i="7" s="1"/>
  <c r="C8" i="7"/>
  <c r="C13" i="7" l="1"/>
  <c r="H17" i="7"/>
  <c r="G21" i="7"/>
  <c r="F17" i="7"/>
  <c r="E21" i="7"/>
  <c r="C17" i="7" l="1"/>
  <c r="D17" i="7" s="1"/>
  <c r="F21" i="7"/>
  <c r="H21" i="7"/>
  <c r="C21" i="7" l="1"/>
  <c r="D21" i="7" s="1"/>
  <c r="C27" i="7"/>
  <c r="J29" i="1"/>
  <c r="J33" i="1" s="1"/>
  <c r="J30" i="1"/>
  <c r="J31" i="1"/>
  <c r="I22" i="1"/>
  <c r="K22" i="1" s="1"/>
  <c r="I23" i="1"/>
  <c r="C15" i="4"/>
  <c r="I24" i="1"/>
  <c r="C14" i="4"/>
  <c r="C30" i="1"/>
  <c r="C5" i="4" s="1"/>
  <c r="F27" i="1"/>
  <c r="F32" i="1"/>
  <c r="F33" i="1"/>
  <c r="C33" i="1"/>
  <c r="C25" i="7" l="1"/>
  <c r="C28" i="7" s="1"/>
  <c r="G23" i="7"/>
  <c r="E23" i="7"/>
  <c r="C23" i="7"/>
  <c r="C6" i="4"/>
  <c r="C11" i="4" s="1"/>
  <c r="C33" i="7"/>
  <c r="L22" i="1"/>
  <c r="E31" i="7" l="1"/>
  <c r="E25" i="7"/>
  <c r="C31" i="7"/>
  <c r="G31" i="7"/>
  <c r="G25" i="7"/>
  <c r="J23" i="1"/>
  <c r="E27" i="7" s="1"/>
  <c r="C30" i="4"/>
  <c r="D30" i="4"/>
  <c r="E30" i="4"/>
  <c r="D25" i="7" l="1"/>
  <c r="H25" i="7"/>
  <c r="E28" i="7"/>
  <c r="F25" i="7"/>
  <c r="D31" i="4"/>
  <c r="E31" i="4"/>
  <c r="E9" i="4" s="1"/>
  <c r="C16" i="4"/>
  <c r="C9" i="4"/>
  <c r="K23" i="1"/>
  <c r="D16" i="4"/>
  <c r="D9" i="4"/>
  <c r="E33" i="7" l="1"/>
  <c r="D6" i="4"/>
  <c r="D11" i="4" s="1"/>
  <c r="D28" i="7"/>
  <c r="C30" i="7"/>
  <c r="F28" i="7"/>
  <c r="E30" i="7"/>
  <c r="E16" i="4"/>
  <c r="L23" i="1"/>
  <c r="C32" i="7" l="1"/>
  <c r="D30" i="7"/>
  <c r="F30" i="7"/>
  <c r="E32" i="7"/>
  <c r="J24" i="1"/>
  <c r="G27" i="7" s="1"/>
  <c r="G28" i="7" s="1"/>
  <c r="E34" i="7" l="1"/>
  <c r="D13" i="4"/>
  <c r="H28" i="7"/>
  <c r="G30" i="7"/>
  <c r="C13" i="4"/>
  <c r="C18" i="4" s="1"/>
  <c r="C20" i="4" s="1"/>
  <c r="C21" i="4" s="1"/>
  <c r="D19" i="4" s="1"/>
  <c r="C34" i="7"/>
  <c r="K24" i="1"/>
  <c r="G32" i="7" l="1"/>
  <c r="H30" i="7"/>
  <c r="E6" i="4"/>
  <c r="E11" i="4" s="1"/>
  <c r="G33" i="7"/>
  <c r="L24" i="1"/>
  <c r="D18" i="4"/>
  <c r="D20" i="4" s="1"/>
  <c r="D21" i="4" s="1"/>
  <c r="E19" i="4" s="1"/>
  <c r="E13" i="4" l="1"/>
  <c r="E18" i="4"/>
  <c r="E20" i="4" s="1"/>
  <c r="E21" i="4" s="1"/>
  <c r="G34" i="7"/>
</calcChain>
</file>

<file path=xl/sharedStrings.xml><?xml version="1.0" encoding="utf-8"?>
<sst xmlns="http://schemas.openxmlformats.org/spreadsheetml/2006/main" count="112" uniqueCount="93">
  <si>
    <t>MONTAGE FINANCIER DU PROJET</t>
  </si>
  <si>
    <t>BESOINS</t>
  </si>
  <si>
    <t>RESSOURCES</t>
  </si>
  <si>
    <t>Investissements</t>
  </si>
  <si>
    <t>Durée</t>
  </si>
  <si>
    <t>Amt.</t>
  </si>
  <si>
    <t>...</t>
  </si>
  <si>
    <t>Total</t>
  </si>
  <si>
    <t>Fonds de roulement</t>
  </si>
  <si>
    <t>Fonds propres</t>
  </si>
  <si>
    <t>Capital</t>
  </si>
  <si>
    <t>Comptes-courants</t>
  </si>
  <si>
    <t>Subventions</t>
  </si>
  <si>
    <t>Emprunts et crédit-bail</t>
  </si>
  <si>
    <t>Emprunts bancaires</t>
  </si>
  <si>
    <t>Total ressources</t>
  </si>
  <si>
    <t>Total emplois</t>
  </si>
  <si>
    <t>COMPTES DE RESULTATS PREVISIONNELS</t>
  </si>
  <si>
    <t>Année 1</t>
  </si>
  <si>
    <t>Année 2</t>
  </si>
  <si>
    <t>Année 3</t>
  </si>
  <si>
    <t>Loyers</t>
  </si>
  <si>
    <t>Redevances de crédit-bail</t>
  </si>
  <si>
    <t>Dotations aux amortissements</t>
  </si>
  <si>
    <t>PLAN DE FINANCEMENT</t>
  </si>
  <si>
    <t>Besoins de financement</t>
  </si>
  <si>
    <t>N+1</t>
  </si>
  <si>
    <t>N+2</t>
  </si>
  <si>
    <t>N+3</t>
  </si>
  <si>
    <t>Remboursements d'emprunts</t>
  </si>
  <si>
    <t>Réduction des fonds propres</t>
  </si>
  <si>
    <t>Distributions de dividendes</t>
  </si>
  <si>
    <t>Augmentation du besoin en fonds de roulement</t>
  </si>
  <si>
    <t>Autres emplois :</t>
  </si>
  <si>
    <t>Total des emplois</t>
  </si>
  <si>
    <t>Ressources de financement</t>
  </si>
  <si>
    <t>Augmentation des fonds propres</t>
  </si>
  <si>
    <t>Diminution du besoin en fonds de roulement</t>
  </si>
  <si>
    <t>Autres ressources :</t>
  </si>
  <si>
    <t>Total des ressources</t>
  </si>
  <si>
    <t>Trésorerie début d'exercice</t>
  </si>
  <si>
    <t>Flux de trésorerie annuel</t>
  </si>
  <si>
    <t>Trésorerie fin d'exercice</t>
  </si>
  <si>
    <t>Besoin en fonds de roulement</t>
  </si>
  <si>
    <t>Stocks de matières</t>
  </si>
  <si>
    <t>Clients</t>
  </si>
  <si>
    <t>Fournisseurs</t>
  </si>
  <si>
    <t>Dettes fiscales et sociales</t>
  </si>
  <si>
    <t>Variation du besoin en fonds de roulement</t>
  </si>
  <si>
    <t>Capital :</t>
  </si>
  <si>
    <t>Durée :</t>
  </si>
  <si>
    <t>Années</t>
  </si>
  <si>
    <t>Annuité</t>
  </si>
  <si>
    <t>Remboursement</t>
  </si>
  <si>
    <t>Capital dû</t>
  </si>
  <si>
    <t>Taux :</t>
  </si>
  <si>
    <t>Coûts d'occupation</t>
  </si>
  <si>
    <t>Montant</t>
  </si>
  <si>
    <t>Dotation</t>
  </si>
  <si>
    <t>Montant annuel</t>
  </si>
  <si>
    <t>Intérêts</t>
  </si>
  <si>
    <t>Calcul annuel</t>
  </si>
  <si>
    <t>Emprunt</t>
  </si>
  <si>
    <t>Capacité d'autofinancement (Cash Flow)</t>
  </si>
  <si>
    <t>%</t>
  </si>
  <si>
    <t>Ventes de marchandises</t>
  </si>
  <si>
    <t>- Coût d'achat des marchandises vendues</t>
  </si>
  <si>
    <t>= MARGE COMMERCIALE (I)</t>
  </si>
  <si>
    <t>Production vendue</t>
  </si>
  <si>
    <t>+ Production stockée</t>
  </si>
  <si>
    <t>+ Production immobilisée</t>
  </si>
  <si>
    <t>= PRODUCTION DE L'EXERCICE (II)</t>
  </si>
  <si>
    <t>Total I+II</t>
  </si>
  <si>
    <t>= VALEUR AJOUTEE</t>
  </si>
  <si>
    <t>+ Subventions d'exploitation</t>
  </si>
  <si>
    <t>- Impôts, taxes et versements assimilés</t>
  </si>
  <si>
    <t>= EXCEDENT BRUT D'EXPLOITATION</t>
  </si>
  <si>
    <t>+ Autres produits</t>
  </si>
  <si>
    <t>- Dotations aux amortissements, dépréciations et provisions</t>
  </si>
  <si>
    <t>- Autres charges</t>
  </si>
  <si>
    <t>= RESULTAT D'EXPLOITATION</t>
  </si>
  <si>
    <t>+ Produits financiers</t>
  </si>
  <si>
    <t>- Charges financières</t>
  </si>
  <si>
    <t>= RESULTAT COURANT AVANT IMPOT</t>
  </si>
  <si>
    <t>- Impôt sur les bénéfices</t>
  </si>
  <si>
    <t>= RESULTAT DE L'EXERCICE</t>
  </si>
  <si>
    <t>= CAPACITE D'AUTOFINANCEMENT</t>
  </si>
  <si>
    <t>= SOLDE DE LA CAPACITE D'AUTOFINANCEMENT</t>
  </si>
  <si>
    <t>- Remboursements d'emprunts</t>
  </si>
  <si>
    <t>- Redevances de crédit-bail</t>
  </si>
  <si>
    <t>- Loyers</t>
  </si>
  <si>
    <t>- Consommations externes hors crédit-bail et loyers</t>
  </si>
  <si>
    <t>- Charges de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</si>
</sst>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b/>
      <i/>
      <sz val="14"/>
      <color indexed="12"/>
      <name val="Arial"/>
      <family val="2"/>
    </font>
    <font>
      <sz val="12"/>
      <name val="Arial"/>
      <family val="2"/>
    </font>
    <font>
      <b/>
      <i/>
      <sz val="12"/>
      <color indexed="12"/>
      <name val="Arial"/>
      <family val="2"/>
    </font>
    <font>
      <b/>
      <sz val="12"/>
      <name val="Arial"/>
      <family val="2"/>
    </font>
    <font>
      <sz val="14"/>
      <color indexed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48"/>
      <name val="Arial"/>
      <family val="2"/>
    </font>
    <font>
      <b/>
      <sz val="14"/>
      <color indexed="52"/>
      <name val="Arial"/>
      <family val="2"/>
    </font>
    <font>
      <b/>
      <i/>
      <sz val="12"/>
      <color indexed="52"/>
      <name val="Arial"/>
      <family val="2"/>
    </font>
    <font>
      <sz val="10"/>
      <color indexed="52"/>
      <name val="Arial"/>
    </font>
    <font>
      <b/>
      <sz val="12"/>
      <color theme="8"/>
      <name val="Arial"/>
      <family val="2"/>
    </font>
    <font>
      <sz val="11"/>
      <name val="Arial"/>
      <family val="2"/>
    </font>
    <font>
      <b/>
      <sz val="11"/>
      <name val="MS Sans Serif"/>
      <family val="2"/>
    </font>
    <font>
      <sz val="11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9" fontId="8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1" xfId="0" applyFont="1" applyBorder="1"/>
    <xf numFmtId="0" fontId="2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7" xfId="0" applyFont="1" applyBorder="1"/>
    <xf numFmtId="0" fontId="5" fillId="0" borderId="0" xfId="0" applyFont="1"/>
    <xf numFmtId="0" fontId="3" fillId="0" borderId="0" xfId="0" applyFont="1" applyBorder="1"/>
    <xf numFmtId="0" fontId="1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5" xfId="0" applyFont="1" applyBorder="1"/>
    <xf numFmtId="0" fontId="2" fillId="2" borderId="3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11" xfId="0" applyFont="1" applyBorder="1"/>
    <xf numFmtId="0" fontId="6" fillId="0" borderId="5" xfId="0" applyFont="1" applyBorder="1" applyAlignment="1">
      <alignment horizontal="center"/>
    </xf>
    <xf numFmtId="0" fontId="0" fillId="0" borderId="1" xfId="0" applyBorder="1"/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7" xfId="0" applyFont="1" applyFill="1" applyBorder="1"/>
    <xf numFmtId="0" fontId="2" fillId="0" borderId="6" xfId="0" applyFont="1" applyBorder="1" applyAlignment="1">
      <alignment horizontal="right"/>
    </xf>
    <xf numFmtId="3" fontId="2" fillId="0" borderId="12" xfId="0" applyNumberFormat="1" applyFont="1" applyBorder="1"/>
    <xf numFmtId="10" fontId="2" fillId="0" borderId="1" xfId="0" applyNumberFormat="1" applyFont="1" applyBorder="1"/>
    <xf numFmtId="0" fontId="2" fillId="0" borderId="13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11" xfId="0" applyNumberFormat="1" applyFont="1" applyBorder="1"/>
    <xf numFmtId="3" fontId="2" fillId="0" borderId="0" xfId="0" applyNumberFormat="1" applyFont="1" applyBorder="1"/>
    <xf numFmtId="3" fontId="2" fillId="0" borderId="3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4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1" xfId="0" applyNumberFormat="1" applyFont="1" applyBorder="1"/>
    <xf numFmtId="1" fontId="6" fillId="0" borderId="7" xfId="0" applyNumberFormat="1" applyFont="1" applyBorder="1"/>
    <xf numFmtId="1" fontId="6" fillId="2" borderId="7" xfId="0" applyNumberFormat="1" applyFont="1" applyFill="1" applyBorder="1"/>
    <xf numFmtId="0" fontId="2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0" fontId="10" fillId="0" borderId="1" xfId="0" applyFont="1" applyBorder="1"/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2" fillId="0" borderId="0" xfId="0" applyFont="1"/>
    <xf numFmtId="0" fontId="4" fillId="0" borderId="2" xfId="0" applyFont="1" applyBorder="1" applyAlignment="1">
      <alignment horizontal="centerContinuous"/>
    </xf>
    <xf numFmtId="0" fontId="2" fillId="0" borderId="15" xfId="0" applyFont="1" applyBorder="1" applyAlignment="1" applyProtection="1">
      <alignment horizontal="centerContinuous"/>
      <protection locked="0"/>
    </xf>
    <xf numFmtId="0" fontId="9" fillId="0" borderId="1" xfId="0" applyFont="1" applyBorder="1"/>
    <xf numFmtId="0" fontId="10" fillId="0" borderId="1" xfId="0" applyFont="1" applyFill="1" applyBorder="1"/>
    <xf numFmtId="3" fontId="4" fillId="0" borderId="2" xfId="0" applyNumberFormat="1" applyFont="1" applyBorder="1" applyAlignment="1">
      <alignment horizontal="center"/>
    </xf>
    <xf numFmtId="3" fontId="2" fillId="0" borderId="3" xfId="0" applyNumberFormat="1" applyFont="1" applyBorder="1" applyProtection="1">
      <protection locked="0"/>
    </xf>
    <xf numFmtId="3" fontId="2" fillId="0" borderId="7" xfId="0" applyNumberFormat="1" applyFont="1" applyBorder="1"/>
    <xf numFmtId="3" fontId="2" fillId="0" borderId="11" xfId="0" applyNumberFormat="1" applyFont="1" applyBorder="1" applyProtection="1">
      <protection locked="0"/>
    </xf>
    <xf numFmtId="3" fontId="2" fillId="0" borderId="4" xfId="0" applyNumberFormat="1" applyFont="1" applyBorder="1" applyProtection="1">
      <protection locked="0"/>
    </xf>
    <xf numFmtId="3" fontId="2" fillId="0" borderId="0" xfId="0" applyNumberFormat="1" applyFont="1" applyBorder="1" applyProtection="1">
      <protection locked="0"/>
    </xf>
    <xf numFmtId="3" fontId="2" fillId="2" borderId="7" xfId="0" applyNumberFormat="1" applyFont="1" applyFill="1" applyBorder="1"/>
    <xf numFmtId="3" fontId="2" fillId="0" borderId="6" xfId="0" applyNumberFormat="1" applyFont="1" applyBorder="1"/>
    <xf numFmtId="3" fontId="2" fillId="0" borderId="7" xfId="0" applyNumberFormat="1" applyFont="1" applyBorder="1" applyProtection="1">
      <protection locked="0"/>
    </xf>
    <xf numFmtId="0" fontId="2" fillId="3" borderId="2" xfId="0" applyFont="1" applyFill="1" applyBorder="1"/>
    <xf numFmtId="3" fontId="2" fillId="3" borderId="3" xfId="0" applyNumberFormat="1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0" xfId="0" applyFont="1" applyFill="1" applyBorder="1"/>
    <xf numFmtId="3" fontId="2" fillId="3" borderId="3" xfId="0" applyNumberFormat="1" applyFont="1" applyFill="1" applyBorder="1"/>
    <xf numFmtId="3" fontId="2" fillId="3" borderId="12" xfId="0" applyNumberFormat="1" applyFont="1" applyFill="1" applyBorder="1" applyProtection="1">
      <protection locked="0"/>
    </xf>
    <xf numFmtId="10" fontId="2" fillId="3" borderId="0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3" fontId="2" fillId="3" borderId="11" xfId="0" applyNumberFormat="1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3" fontId="2" fillId="3" borderId="4" xfId="0" applyNumberFormat="1" applyFont="1" applyFill="1" applyBorder="1" applyProtection="1">
      <protection locked="0"/>
    </xf>
    <xf numFmtId="3" fontId="2" fillId="3" borderId="0" xfId="0" applyNumberFormat="1" applyFont="1" applyFill="1" applyProtection="1">
      <protection locked="0"/>
    </xf>
    <xf numFmtId="0" fontId="0" fillId="3" borderId="0" xfId="0" applyFill="1"/>
    <xf numFmtId="3" fontId="2" fillId="3" borderId="0" xfId="0" applyNumberFormat="1" applyFont="1" applyFill="1" applyBorder="1" applyProtection="1">
      <protection locked="0"/>
    </xf>
    <xf numFmtId="3" fontId="2" fillId="3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0" fontId="7" fillId="0" borderId="0" xfId="0" applyFont="1" applyAlignment="1">
      <alignment horizontal="center"/>
    </xf>
    <xf numFmtId="0" fontId="10" fillId="0" borderId="1" xfId="1" applyFont="1" applyBorder="1"/>
    <xf numFmtId="0" fontId="2" fillId="0" borderId="1" xfId="1" applyFont="1" applyBorder="1"/>
    <xf numFmtId="0" fontId="8" fillId="0" borderId="1" xfId="1" applyBorder="1"/>
    <xf numFmtId="0" fontId="2" fillId="0" borderId="0" xfId="1" applyFont="1" applyBorder="1"/>
    <xf numFmtId="0" fontId="8" fillId="0" borderId="0" xfId="1" applyBorder="1"/>
    <xf numFmtId="0" fontId="10" fillId="0" borderId="0" xfId="1" applyFont="1" applyBorder="1"/>
    <xf numFmtId="0" fontId="8" fillId="0" borderId="0" xfId="1"/>
    <xf numFmtId="0" fontId="14" fillId="0" borderId="7" xfId="1" applyFont="1" applyBorder="1"/>
    <xf numFmtId="0" fontId="15" fillId="0" borderId="7" xfId="1" applyFont="1" applyBorder="1" applyAlignment="1">
      <alignment horizontal="center"/>
    </xf>
    <xf numFmtId="9" fontId="15" fillId="0" borderId="10" xfId="2" applyFont="1" applyBorder="1" applyAlignment="1">
      <alignment horizontal="center"/>
    </xf>
    <xf numFmtId="0" fontId="15" fillId="0" borderId="10" xfId="1" applyFont="1" applyBorder="1" applyAlignment="1">
      <alignment horizontal="center"/>
    </xf>
    <xf numFmtId="0" fontId="14" fillId="0" borderId="2" xfId="1" applyFont="1" applyBorder="1"/>
    <xf numFmtId="3" fontId="14" fillId="0" borderId="11" xfId="1" applyNumberFormat="1" applyFont="1" applyBorder="1"/>
    <xf numFmtId="9" fontId="16" fillId="4" borderId="0" xfId="2" applyFont="1" applyFill="1" applyBorder="1"/>
    <xf numFmtId="9" fontId="16" fillId="4" borderId="11" xfId="2" applyFont="1" applyFill="1" applyBorder="1"/>
    <xf numFmtId="0" fontId="14" fillId="0" borderId="2" xfId="1" quotePrefix="1" applyFont="1" applyBorder="1"/>
    <xf numFmtId="3" fontId="14" fillId="0" borderId="3" xfId="1" applyNumberFormat="1" applyFont="1" applyBorder="1"/>
    <xf numFmtId="9" fontId="16" fillId="4" borderId="3" xfId="2" applyFont="1" applyFill="1" applyBorder="1"/>
    <xf numFmtId="3" fontId="14" fillId="0" borderId="7" xfId="1" applyNumberFormat="1" applyFont="1" applyBorder="1"/>
    <xf numFmtId="0" fontId="16" fillId="0" borderId="5" xfId="1" applyFont="1" applyBorder="1"/>
    <xf numFmtId="9" fontId="16" fillId="0" borderId="6" xfId="2" applyFont="1" applyFill="1" applyBorder="1"/>
    <xf numFmtId="9" fontId="16" fillId="0" borderId="7" xfId="2" applyFont="1" applyFill="1" applyBorder="1"/>
    <xf numFmtId="9" fontId="16" fillId="0" borderId="0" xfId="2" applyFont="1"/>
    <xf numFmtId="0" fontId="14" fillId="0" borderId="7" xfId="1" quotePrefix="1" applyFont="1" applyBorder="1"/>
    <xf numFmtId="9" fontId="16" fillId="4" borderId="4" xfId="2" applyFont="1" applyFill="1" applyBorder="1"/>
    <xf numFmtId="0" fontId="16" fillId="0" borderId="9" xfId="1" quotePrefix="1" applyFont="1" applyBorder="1"/>
    <xf numFmtId="3" fontId="2" fillId="3" borderId="7" xfId="0" applyNumberFormat="1" applyFont="1" applyFill="1" applyBorder="1"/>
    <xf numFmtId="0" fontId="15" fillId="6" borderId="5" xfId="1" quotePrefix="1" applyFont="1" applyFill="1" applyBorder="1"/>
    <xf numFmtId="3" fontId="14" fillId="6" borderId="7" xfId="1" applyNumberFormat="1" applyFont="1" applyFill="1" applyBorder="1"/>
    <xf numFmtId="9" fontId="16" fillId="6" borderId="6" xfId="2" applyFont="1" applyFill="1" applyBorder="1"/>
    <xf numFmtId="9" fontId="16" fillId="6" borderId="10" xfId="2" applyFont="1" applyFill="1" applyBorder="1"/>
    <xf numFmtId="9" fontId="16" fillId="6" borderId="7" xfId="2" applyFont="1" applyFill="1" applyBorder="1"/>
    <xf numFmtId="0" fontId="15" fillId="6" borderId="9" xfId="1" applyFont="1" applyFill="1" applyBorder="1"/>
    <xf numFmtId="3" fontId="14" fillId="5" borderId="11" xfId="1" applyNumberFormat="1" applyFont="1" applyFill="1" applyBorder="1"/>
    <xf numFmtId="3" fontId="14" fillId="5" borderId="3" xfId="1" applyNumberFormat="1" applyFont="1" applyFill="1" applyBorder="1"/>
  </cellXfs>
  <cellStyles count="3">
    <cellStyle name="Normal" xfId="0" builtinId="0"/>
    <cellStyle name="Normal 2" xfId="1"/>
    <cellStyle name="Pourcentage 2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19051</xdr:rowOff>
    </xdr:from>
    <xdr:to>
      <xdr:col>5</xdr:col>
      <xdr:colOff>676275</xdr:colOff>
      <xdr:row>11</xdr:row>
      <xdr:rowOff>57151</xdr:rowOff>
    </xdr:to>
    <xdr:sp macro="" textlink="">
      <xdr:nvSpPr>
        <xdr:cNvPr id="4100" name="AutoShape 4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>
          <a:spLocks noChangeArrowheads="1"/>
        </xdr:cNvSpPr>
      </xdr:nvSpPr>
      <xdr:spPr bwMode="auto">
        <a:xfrm>
          <a:off x="238125" y="495301"/>
          <a:ext cx="5962650" cy="175260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2400" b="1" i="0" u="none" strike="noStrike" baseline="0">
              <a:solidFill>
                <a:srgbClr val="FF9900"/>
              </a:solidFill>
              <a:latin typeface="Arial"/>
              <a:cs typeface="Arial"/>
            </a:rPr>
            <a:t>Quels investissements pour réaliser votre projet ?</a:t>
          </a:r>
        </a:p>
        <a:p>
          <a:pPr algn="ctr" rtl="0">
            <a:defRPr sz="1000"/>
          </a:pPr>
          <a:r>
            <a:rPr lang="fr-FR" sz="2400" b="1" i="0" u="none" strike="noStrike" baseline="0">
              <a:solidFill>
                <a:srgbClr val="FF9900"/>
              </a:solidFill>
              <a:latin typeface="Arial"/>
              <a:cs typeface="Arial"/>
            </a:rPr>
            <a:t>Quel fonds de roulement ?</a:t>
          </a:r>
        </a:p>
        <a:p>
          <a:pPr algn="ctr" rtl="0">
            <a:defRPr sz="1000"/>
          </a:pPr>
          <a:r>
            <a:rPr lang="fr-FR" sz="2400" b="1" i="0" u="none" strike="noStrike" baseline="0">
              <a:solidFill>
                <a:srgbClr val="FF9900"/>
              </a:solidFill>
              <a:latin typeface="Arial"/>
              <a:cs typeface="Arial"/>
            </a:rPr>
            <a:t>Quels moyens de financement ?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66675</xdr:colOff>
      <xdr:row>17</xdr:row>
      <xdr:rowOff>161925</xdr:rowOff>
    </xdr:from>
    <xdr:to>
      <xdr:col>6</xdr:col>
      <xdr:colOff>1752600</xdr:colOff>
      <xdr:row>31</xdr:row>
      <xdr:rowOff>66675</xdr:rowOff>
    </xdr:to>
    <xdr:sp macro="" textlink="">
      <xdr:nvSpPr>
        <xdr:cNvPr id="4101" name="AutoShape 5">
          <a:extLs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SpPr>
          <a:spLocks noChangeArrowheads="1"/>
        </xdr:cNvSpPr>
      </xdr:nvSpPr>
      <xdr:spPr bwMode="auto">
        <a:xfrm>
          <a:off x="6353175" y="3543300"/>
          <a:ext cx="1685925" cy="2695575"/>
        </a:xfrm>
        <a:prstGeom prst="rightArrow">
          <a:avLst>
            <a:gd name="adj1" fmla="val 50000"/>
            <a:gd name="adj2" fmla="val 250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Saisir le taux et la durée de l'emprunt, la valeur des biens à amortir et la durée d'amortissement, le loyer annuel, les redevances de crédit bail</a:t>
          </a:r>
        </a:p>
      </xdr:txBody>
    </xdr:sp>
    <xdr:clientData/>
  </xdr:twoCellAnchor>
  <xdr:twoCellAnchor>
    <xdr:from>
      <xdr:col>1</xdr:col>
      <xdr:colOff>1524000</xdr:colOff>
      <xdr:row>11</xdr:row>
      <xdr:rowOff>152400</xdr:rowOff>
    </xdr:from>
    <xdr:to>
      <xdr:col>4</xdr:col>
      <xdr:colOff>1552575</xdr:colOff>
      <xdr:row>16</xdr:row>
      <xdr:rowOff>19050</xdr:rowOff>
    </xdr:to>
    <xdr:sp macro="" textlink="">
      <xdr:nvSpPr>
        <xdr:cNvPr id="4102" name="AutoShape 6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>
          <a:spLocks noChangeArrowheads="1"/>
        </xdr:cNvSpPr>
      </xdr:nvSpPr>
      <xdr:spPr bwMode="auto">
        <a:xfrm>
          <a:off x="1819275" y="2343150"/>
          <a:ext cx="3514725" cy="857250"/>
        </a:xfrm>
        <a:prstGeom prst="downArrow">
          <a:avLst>
            <a:gd name="adj1" fmla="val 50000"/>
            <a:gd name="adj2" fmla="val 250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Saisir les données dans les cellules colorées (jaune)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17</xdr:row>
      <xdr:rowOff>0</xdr:rowOff>
    </xdr:from>
    <xdr:to>
      <xdr:col>11</xdr:col>
      <xdr:colOff>200025</xdr:colOff>
      <xdr:row>22</xdr:row>
      <xdr:rowOff>38100</xdr:rowOff>
    </xdr:to>
    <xdr:sp macro="" textlink="">
      <xdr:nvSpPr>
        <xdr:cNvPr id="2" name="AutoShape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9191625" y="2771775"/>
          <a:ext cx="2009775" cy="942975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Pour déterminer le montant des charges de personnel, vous pouvez utiliser la feuille "calcul du coût total d'un salarié"</a:t>
          </a:r>
        </a:p>
      </xdr:txBody>
    </xdr:sp>
    <xdr:clientData/>
  </xdr:twoCellAnchor>
  <xdr:twoCellAnchor>
    <xdr:from>
      <xdr:col>8</xdr:col>
      <xdr:colOff>28575</xdr:colOff>
      <xdr:row>19</xdr:row>
      <xdr:rowOff>109538</xdr:rowOff>
    </xdr:from>
    <xdr:to>
      <xdr:col>8</xdr:col>
      <xdr:colOff>476250</xdr:colOff>
      <xdr:row>19</xdr:row>
      <xdr:rowOff>114300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1"/>
        </xdr:cNvCxnSpPr>
      </xdr:nvCxnSpPr>
      <xdr:spPr bwMode="auto">
        <a:xfrm flipH="1">
          <a:off x="8743950" y="3243263"/>
          <a:ext cx="447675" cy="476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8</xdr:row>
      <xdr:rowOff>180975</xdr:rowOff>
    </xdr:from>
    <xdr:to>
      <xdr:col>8</xdr:col>
      <xdr:colOff>628650</xdr:colOff>
      <xdr:row>13</xdr:row>
      <xdr:rowOff>152400</xdr:rowOff>
    </xdr:to>
    <xdr:sp macro="" textlink="">
      <xdr:nvSpPr>
        <xdr:cNvPr id="2054" name="AutoShape 6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>
          <a:spLocks noChangeArrowheads="1"/>
        </xdr:cNvSpPr>
      </xdr:nvSpPr>
      <xdr:spPr bwMode="auto">
        <a:xfrm>
          <a:off x="5924550" y="1695450"/>
          <a:ext cx="2886075" cy="9334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Vous pouvez saisir d'autres emplois ou ressources. Les autres données sont renseignées automatiquement si les feuilles précédentes et le tableau de calcul du BFR ont été complétées</a:t>
          </a:r>
        </a:p>
      </xdr:txBody>
    </xdr:sp>
    <xdr:clientData/>
  </xdr:twoCellAnchor>
  <xdr:twoCellAnchor>
    <xdr:from>
      <xdr:col>5</xdr:col>
      <xdr:colOff>47625</xdr:colOff>
      <xdr:row>11</xdr:row>
      <xdr:rowOff>85725</xdr:rowOff>
    </xdr:from>
    <xdr:to>
      <xdr:col>5</xdr:col>
      <xdr:colOff>247650</xdr:colOff>
      <xdr:row>11</xdr:row>
      <xdr:rowOff>85725</xdr:rowOff>
    </xdr:to>
    <xdr:sp macro="" textlink="">
      <xdr:nvSpPr>
        <xdr:cNvPr id="2059" name="Line 11">
          <a:extLst>
            <a:ext uri="{FF2B5EF4-FFF2-40B4-BE49-F238E27FC236}">
              <a16:creationId xmlns:a16="http://schemas.microsoft.com/office/drawing/2014/main" id="{00000000-0008-0000-0200-00000B080000}"/>
            </a:ext>
          </a:extLst>
        </xdr:cNvPr>
        <xdr:cNvSpPr>
          <a:spLocks noChangeShapeType="1"/>
        </xdr:cNvSpPr>
      </xdr:nvSpPr>
      <xdr:spPr bwMode="auto">
        <a:xfrm flipH="1">
          <a:off x="5715000" y="2171700"/>
          <a:ext cx="200025" cy="0"/>
        </a:xfrm>
        <a:prstGeom prst="line">
          <a:avLst/>
        </a:prstGeom>
        <a:noFill/>
        <a:ln w="38100">
          <a:solidFill>
            <a:srgbClr val="80808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showZeros="0" tabSelected="1" workbookViewId="0"/>
  </sheetViews>
  <sheetFormatPr baseColWidth="10" defaultRowHeight="12.75" x14ac:dyDescent="0.2"/>
  <cols>
    <col min="1" max="1" width="4.42578125" customWidth="1"/>
    <col min="2" max="2" width="32.7109375" customWidth="1"/>
    <col min="4" max="4" width="8.140625" customWidth="1"/>
    <col min="5" max="5" width="26.140625" customWidth="1"/>
    <col min="7" max="7" width="27.5703125" customWidth="1"/>
    <col min="9" max="9" width="13.7109375" customWidth="1"/>
    <col min="10" max="10" width="12.5703125" customWidth="1"/>
    <col min="11" max="11" width="14.85546875" customWidth="1"/>
    <col min="12" max="12" width="13.42578125" customWidth="1"/>
  </cols>
  <sheetData>
    <row r="1" spans="1:26" ht="18.75" x14ac:dyDescent="0.3">
      <c r="A1" s="2"/>
      <c r="B1" s="16"/>
      <c r="C1" s="16"/>
      <c r="D1" s="16"/>
      <c r="E1" s="16"/>
      <c r="F1" s="16"/>
      <c r="G1" s="17"/>
    </row>
    <row r="2" spans="1:26" ht="18.75" x14ac:dyDescent="0.3">
      <c r="A2" s="2"/>
      <c r="G2" s="17"/>
    </row>
    <row r="3" spans="1:26" ht="15" x14ac:dyDescent="0.2">
      <c r="A3" s="2"/>
      <c r="G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x14ac:dyDescent="0.2">
      <c r="A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x14ac:dyDescent="0.2">
      <c r="A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x14ac:dyDescent="0.2">
      <c r="A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x14ac:dyDescent="0.2">
      <c r="A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">
      <c r="A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x14ac:dyDescent="0.2">
      <c r="A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x14ac:dyDescent="0.2">
      <c r="A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x14ac:dyDescent="0.2">
      <c r="A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x14ac:dyDescent="0.2">
      <c r="A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x14ac:dyDescent="0.2">
      <c r="A13" s="2"/>
      <c r="I13" s="6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x14ac:dyDescent="0.2">
      <c r="A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x14ac:dyDescent="0.25">
      <c r="A15" s="2"/>
      <c r="H15" s="65" t="s">
        <v>56</v>
      </c>
      <c r="I15" s="28"/>
      <c r="J15" s="28"/>
      <c r="K15" s="28"/>
      <c r="L15" s="2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x14ac:dyDescent="0.2">
      <c r="A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12" ht="15.75" x14ac:dyDescent="0.25">
      <c r="A17" s="2"/>
      <c r="H17" s="90" t="s">
        <v>62</v>
      </c>
      <c r="I17" s="2"/>
      <c r="J17" s="2"/>
      <c r="K17" s="2"/>
      <c r="L17" s="2"/>
    </row>
    <row r="18" spans="1:12" ht="18" x14ac:dyDescent="0.25">
      <c r="A18" s="2"/>
      <c r="B18" s="58" t="s">
        <v>0</v>
      </c>
      <c r="C18" s="59"/>
      <c r="D18" s="60"/>
      <c r="E18" s="3"/>
      <c r="F18" s="3"/>
      <c r="H18" s="18" t="s">
        <v>49</v>
      </c>
      <c r="I18" s="80"/>
      <c r="J18" s="18" t="s">
        <v>50</v>
      </c>
      <c r="K18" s="82"/>
      <c r="L18" s="2"/>
    </row>
    <row r="19" spans="1:12" s="15" customFormat="1" ht="18" x14ac:dyDescent="0.25">
      <c r="B19" s="4"/>
      <c r="C19" s="4"/>
      <c r="D19" s="4"/>
      <c r="E19" s="4"/>
      <c r="F19" s="4"/>
      <c r="H19" s="7" t="s">
        <v>55</v>
      </c>
      <c r="I19" s="81"/>
      <c r="J19" s="62" t="s">
        <v>61</v>
      </c>
      <c r="K19" s="63"/>
      <c r="L19" s="2"/>
    </row>
    <row r="20" spans="1:12" ht="15.75" x14ac:dyDescent="0.25">
      <c r="B20" s="12" t="s">
        <v>1</v>
      </c>
      <c r="C20" s="12"/>
      <c r="D20" s="32" t="s">
        <v>4</v>
      </c>
      <c r="E20" s="13" t="s">
        <v>2</v>
      </c>
      <c r="F20" s="14"/>
      <c r="H20" s="19"/>
      <c r="I20" s="37"/>
      <c r="J20" s="19"/>
      <c r="K20" s="38"/>
      <c r="L20" s="2"/>
    </row>
    <row r="21" spans="1:12" ht="15.75" x14ac:dyDescent="0.25">
      <c r="B21" s="5" t="s">
        <v>3</v>
      </c>
      <c r="C21" s="66"/>
      <c r="D21" s="33" t="s">
        <v>5</v>
      </c>
      <c r="E21" s="6" t="s">
        <v>9</v>
      </c>
      <c r="F21" s="10"/>
      <c r="H21" s="22" t="s">
        <v>51</v>
      </c>
      <c r="I21" s="49" t="s">
        <v>52</v>
      </c>
      <c r="J21" s="40" t="s">
        <v>60</v>
      </c>
      <c r="K21" s="31" t="s">
        <v>53</v>
      </c>
      <c r="L21" s="41" t="s">
        <v>54</v>
      </c>
    </row>
    <row r="22" spans="1:12" ht="15" x14ac:dyDescent="0.2">
      <c r="B22" s="75"/>
      <c r="C22" s="76"/>
      <c r="D22" s="77"/>
      <c r="E22" s="78" t="s">
        <v>10</v>
      </c>
      <c r="F22" s="76"/>
      <c r="H22" s="42">
        <v>1</v>
      </c>
      <c r="I22" s="43" t="e">
        <f>-PMT($I$19,$K$18,$I$18)</f>
        <v>#NUM!</v>
      </c>
      <c r="J22" s="36">
        <f>I18*I19</f>
        <v>0</v>
      </c>
      <c r="K22" s="43" t="e">
        <f>I22-J22</f>
        <v>#NUM!</v>
      </c>
      <c r="L22" s="43" t="e">
        <f>I18-K22</f>
        <v>#NUM!</v>
      </c>
    </row>
    <row r="23" spans="1:12" ht="15" x14ac:dyDescent="0.2">
      <c r="B23" s="75"/>
      <c r="C23" s="76"/>
      <c r="D23" s="77"/>
      <c r="E23" s="78" t="s">
        <v>11</v>
      </c>
      <c r="F23" s="76"/>
      <c r="H23" s="46">
        <v>2</v>
      </c>
      <c r="I23" s="45" t="e">
        <f>-PMT($I$19,$K$18,$I$18)</f>
        <v>#NUM!</v>
      </c>
      <c r="J23" s="44" t="e">
        <f>L22*$I$19</f>
        <v>#NUM!</v>
      </c>
      <c r="K23" s="45" t="e">
        <f>I23-J23</f>
        <v>#NUM!</v>
      </c>
      <c r="L23" s="45" t="e">
        <f>L22-K23</f>
        <v>#NUM!</v>
      </c>
    </row>
    <row r="24" spans="1:12" ht="15" x14ac:dyDescent="0.2">
      <c r="B24" s="75"/>
      <c r="C24" s="76"/>
      <c r="D24" s="77"/>
      <c r="E24" s="78" t="s">
        <v>12</v>
      </c>
      <c r="F24" s="76"/>
      <c r="H24" s="47">
        <v>3</v>
      </c>
      <c r="I24" s="48" t="e">
        <f>-PMT($I$19,$K$18,$I$18)</f>
        <v>#NUM!</v>
      </c>
      <c r="J24" s="51" t="e">
        <f>L23*$I$19</f>
        <v>#NUM!</v>
      </c>
      <c r="K24" s="48" t="e">
        <f>I24-J24</f>
        <v>#NUM!</v>
      </c>
      <c r="L24" s="48" t="e">
        <f>L23-K24</f>
        <v>#NUM!</v>
      </c>
    </row>
    <row r="25" spans="1:12" ht="15" x14ac:dyDescent="0.2">
      <c r="B25" s="75"/>
      <c r="C25" s="76"/>
      <c r="D25" s="77"/>
      <c r="E25" s="78" t="s">
        <v>6</v>
      </c>
      <c r="F25" s="76"/>
      <c r="H25" s="50"/>
      <c r="I25" s="44"/>
      <c r="J25" s="44"/>
      <c r="K25" s="44"/>
      <c r="L25" s="44"/>
    </row>
    <row r="26" spans="1:12" ht="15.75" x14ac:dyDescent="0.25">
      <c r="B26" s="75"/>
      <c r="C26" s="76"/>
      <c r="D26" s="77"/>
      <c r="E26" s="78" t="s">
        <v>6</v>
      </c>
      <c r="F26" s="76"/>
      <c r="H26" s="91" t="s">
        <v>23</v>
      </c>
      <c r="I26" s="28"/>
      <c r="J26" s="28"/>
      <c r="K26" s="44"/>
      <c r="L26" s="44"/>
    </row>
    <row r="27" spans="1:12" ht="15" x14ac:dyDescent="0.2">
      <c r="B27" s="75"/>
      <c r="C27" s="76"/>
      <c r="D27" s="77"/>
      <c r="E27" s="8" t="s">
        <v>7</v>
      </c>
      <c r="F27" s="45">
        <f>SUM(F22:F26)</f>
        <v>0</v>
      </c>
      <c r="K27" s="4"/>
      <c r="L27" s="4"/>
    </row>
    <row r="28" spans="1:12" ht="15.75" x14ac:dyDescent="0.25">
      <c r="B28" s="75"/>
      <c r="C28" s="76"/>
      <c r="D28" s="77"/>
      <c r="E28" s="6" t="s">
        <v>13</v>
      </c>
      <c r="F28" s="45"/>
      <c r="H28" s="39" t="s">
        <v>57</v>
      </c>
      <c r="I28" s="39" t="s">
        <v>4</v>
      </c>
      <c r="J28" s="39" t="s">
        <v>58</v>
      </c>
      <c r="K28" s="54"/>
      <c r="L28" s="4"/>
    </row>
    <row r="29" spans="1:12" ht="15" x14ac:dyDescent="0.2">
      <c r="B29" s="75"/>
      <c r="C29" s="76"/>
      <c r="D29" s="77"/>
      <c r="E29" s="78" t="s">
        <v>14</v>
      </c>
      <c r="F29" s="76"/>
      <c r="H29" s="83"/>
      <c r="I29" s="84"/>
      <c r="J29" s="69" t="e">
        <f>ROUND(H29/I29,0)</f>
        <v>#DIV/0!</v>
      </c>
      <c r="K29" s="54"/>
      <c r="L29" s="4"/>
    </row>
    <row r="30" spans="1:12" ht="15" x14ac:dyDescent="0.2">
      <c r="B30" s="9" t="s">
        <v>7</v>
      </c>
      <c r="C30" s="45">
        <f>SUM(C22:C29)</f>
        <v>0</v>
      </c>
      <c r="D30" s="21"/>
      <c r="E30" s="78"/>
      <c r="F30" s="76"/>
      <c r="H30" s="76"/>
      <c r="I30" s="84"/>
      <c r="J30" s="67" t="e">
        <f>ROUND(H30/I30,0)</f>
        <v>#DIV/0!</v>
      </c>
      <c r="K30" s="4"/>
      <c r="L30" s="4"/>
    </row>
    <row r="31" spans="1:12" ht="15.75" x14ac:dyDescent="0.25">
      <c r="B31" s="5" t="s">
        <v>8</v>
      </c>
      <c r="C31" s="79"/>
      <c r="D31" s="21"/>
      <c r="E31" s="4" t="s">
        <v>6</v>
      </c>
      <c r="F31" s="67"/>
      <c r="H31" s="76"/>
      <c r="I31" s="84"/>
      <c r="J31" s="67" t="e">
        <f>ROUND(H31/I31,0)</f>
        <v>#DIV/0!</v>
      </c>
      <c r="K31" s="55"/>
      <c r="L31" s="50"/>
    </row>
    <row r="32" spans="1:12" ht="15" x14ac:dyDescent="0.2">
      <c r="B32" s="7"/>
      <c r="C32" s="45"/>
      <c r="D32" s="21"/>
      <c r="E32" s="8" t="s">
        <v>7</v>
      </c>
      <c r="F32" s="45">
        <f>SUM(F29:F31)</f>
        <v>0</v>
      </c>
      <c r="H32" s="85"/>
      <c r="I32" s="84"/>
      <c r="J32" s="70"/>
      <c r="K32" s="44"/>
      <c r="L32" s="44"/>
    </row>
    <row r="33" spans="2:12" ht="15" x14ac:dyDescent="0.2">
      <c r="B33" s="23" t="s">
        <v>16</v>
      </c>
      <c r="C33" s="68">
        <f>C30+C31</f>
        <v>0</v>
      </c>
      <c r="D33" s="34"/>
      <c r="E33" s="35" t="s">
        <v>15</v>
      </c>
      <c r="F33" s="68">
        <f>F32+F27</f>
        <v>0</v>
      </c>
      <c r="I33" s="30" t="s">
        <v>7</v>
      </c>
      <c r="J33" s="74" t="e">
        <f>SUM(J29:J32)</f>
        <v>#DIV/0!</v>
      </c>
      <c r="K33" s="44"/>
      <c r="L33" s="44"/>
    </row>
    <row r="35" spans="2:12" ht="15.75" x14ac:dyDescent="0.25">
      <c r="H35" s="91" t="s">
        <v>21</v>
      </c>
      <c r="I35" s="28"/>
      <c r="J35" s="28"/>
      <c r="K35" s="28"/>
      <c r="L35" s="28"/>
    </row>
    <row r="37" spans="2:12" x14ac:dyDescent="0.2">
      <c r="J37" s="92" t="s">
        <v>18</v>
      </c>
      <c r="K37" s="92" t="s">
        <v>19</v>
      </c>
      <c r="L37" s="92" t="s">
        <v>20</v>
      </c>
    </row>
    <row r="38" spans="2:12" ht="15" x14ac:dyDescent="0.2">
      <c r="H38" s="2" t="s">
        <v>59</v>
      </c>
      <c r="J38" s="86"/>
      <c r="K38" s="86"/>
      <c r="L38" s="86"/>
    </row>
    <row r="40" spans="2:12" ht="15.75" x14ac:dyDescent="0.25">
      <c r="H40" s="91" t="s">
        <v>22</v>
      </c>
      <c r="I40" s="28"/>
      <c r="J40" s="28"/>
      <c r="K40" s="28"/>
      <c r="L40" s="28"/>
    </row>
    <row r="42" spans="2:12" x14ac:dyDescent="0.2">
      <c r="J42" s="92" t="s">
        <v>18</v>
      </c>
      <c r="K42" s="92" t="s">
        <v>19</v>
      </c>
      <c r="L42" s="92" t="s">
        <v>20</v>
      </c>
    </row>
    <row r="43" spans="2:12" ht="15" x14ac:dyDescent="0.2">
      <c r="H43" s="2" t="s">
        <v>59</v>
      </c>
      <c r="J43" s="87"/>
      <c r="K43" s="86"/>
      <c r="L43" s="86"/>
    </row>
  </sheetData>
  <sheetProtection selectLockedCells="1"/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7" orientation="landscape" horizontalDpi="4294967295" verticalDpi="4294967293" r:id="rId1"/>
  <headerFooter alignWithMargins="0">
    <oddHeader>&amp;CEtude de faisabilité financière</oddHeader>
    <oddFooter xml:space="preserve">&amp;L&amp;A&amp;REcole de Savignac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G34"/>
  <sheetViews>
    <sheetView workbookViewId="0"/>
  </sheetViews>
  <sheetFormatPr baseColWidth="10" defaultRowHeight="12.75" x14ac:dyDescent="0.2"/>
  <cols>
    <col min="1" max="1" width="4.140625" style="99" customWidth="1"/>
    <col min="2" max="2" width="58" style="99" customWidth="1"/>
    <col min="3" max="3" width="11.5703125" style="99" customWidth="1"/>
    <col min="4" max="16384" width="11.42578125" style="99"/>
  </cols>
  <sheetData>
    <row r="3" spans="2:59" s="97" customFormat="1" ht="18" x14ac:dyDescent="0.25">
      <c r="B3" s="93" t="s">
        <v>17</v>
      </c>
      <c r="C3" s="94"/>
      <c r="D3" s="95"/>
      <c r="E3" s="94"/>
      <c r="F3" s="94"/>
      <c r="G3" s="94"/>
      <c r="H3" s="94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</row>
    <row r="4" spans="2:59" s="97" customFormat="1" ht="18" x14ac:dyDescent="0.25">
      <c r="B4" s="98"/>
      <c r="C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</row>
    <row r="5" spans="2:59" ht="14.25" x14ac:dyDescent="0.2">
      <c r="B5" s="100"/>
      <c r="C5" s="101" t="s">
        <v>18</v>
      </c>
      <c r="D5" s="102" t="s">
        <v>64</v>
      </c>
      <c r="E5" s="103" t="s">
        <v>19</v>
      </c>
      <c r="F5" s="102" t="s">
        <v>64</v>
      </c>
      <c r="G5" s="103" t="s">
        <v>20</v>
      </c>
      <c r="H5" s="102" t="s">
        <v>64</v>
      </c>
    </row>
    <row r="6" spans="2:59" ht="14.25" x14ac:dyDescent="0.2">
      <c r="B6" s="104" t="s">
        <v>65</v>
      </c>
      <c r="C6" s="126"/>
      <c r="D6" s="106"/>
      <c r="E6" s="126"/>
      <c r="F6" s="107"/>
      <c r="G6" s="126"/>
      <c r="H6" s="107"/>
    </row>
    <row r="7" spans="2:59" ht="14.25" x14ac:dyDescent="0.2">
      <c r="B7" s="108" t="s">
        <v>66</v>
      </c>
      <c r="C7" s="127"/>
      <c r="D7" s="106"/>
      <c r="E7" s="127"/>
      <c r="F7" s="110"/>
      <c r="G7" s="127"/>
      <c r="H7" s="110"/>
    </row>
    <row r="8" spans="2:59" ht="14.25" x14ac:dyDescent="0.2">
      <c r="B8" s="120" t="s">
        <v>67</v>
      </c>
      <c r="C8" s="121">
        <f>+C6-C7</f>
        <v>0</v>
      </c>
      <c r="D8" s="122"/>
      <c r="E8" s="121">
        <f>+E6-E7</f>
        <v>0</v>
      </c>
      <c r="F8" s="124"/>
      <c r="G8" s="121">
        <f>+G6-G7</f>
        <v>0</v>
      </c>
      <c r="H8" s="124"/>
    </row>
    <row r="9" spans="2:59" ht="14.25" x14ac:dyDescent="0.2">
      <c r="B9" s="104" t="s">
        <v>68</v>
      </c>
      <c r="C9" s="127"/>
      <c r="D9" s="106"/>
      <c r="E9" s="127"/>
      <c r="F9" s="110"/>
      <c r="G9" s="127"/>
      <c r="H9" s="110"/>
    </row>
    <row r="10" spans="2:59" ht="14.25" x14ac:dyDescent="0.2">
      <c r="B10" s="108" t="s">
        <v>69</v>
      </c>
      <c r="C10" s="127"/>
      <c r="D10" s="106"/>
      <c r="E10" s="127"/>
      <c r="F10" s="110"/>
      <c r="G10" s="127"/>
      <c r="H10" s="110"/>
    </row>
    <row r="11" spans="2:59" ht="14.25" x14ac:dyDescent="0.2">
      <c r="B11" s="108" t="s">
        <v>70</v>
      </c>
      <c r="C11" s="127"/>
      <c r="D11" s="106"/>
      <c r="E11" s="127"/>
      <c r="F11" s="110"/>
      <c r="G11" s="127"/>
      <c r="H11" s="110"/>
    </row>
    <row r="12" spans="2:59" ht="14.25" x14ac:dyDescent="0.2">
      <c r="B12" s="120" t="s">
        <v>71</v>
      </c>
      <c r="C12" s="121">
        <f>SUM(C9:C11)</f>
        <v>0</v>
      </c>
      <c r="D12" s="122"/>
      <c r="E12" s="121"/>
      <c r="F12" s="122"/>
      <c r="G12" s="121"/>
      <c r="H12" s="123"/>
    </row>
    <row r="13" spans="2:59" ht="14.25" x14ac:dyDescent="0.2">
      <c r="B13" s="112" t="s">
        <v>72</v>
      </c>
      <c r="C13" s="111">
        <f>+C8+C12</f>
        <v>0</v>
      </c>
      <c r="D13" s="113">
        <v>1</v>
      </c>
      <c r="E13" s="111">
        <f>+E8+E12</f>
        <v>0</v>
      </c>
      <c r="F13" s="113">
        <v>1</v>
      </c>
      <c r="G13" s="111">
        <f>+G8+G12</f>
        <v>0</v>
      </c>
      <c r="H13" s="114">
        <v>1</v>
      </c>
    </row>
    <row r="14" spans="2:59" ht="14.25" x14ac:dyDescent="0.2">
      <c r="B14" s="108" t="s">
        <v>91</v>
      </c>
      <c r="C14" s="127"/>
      <c r="D14" s="106"/>
      <c r="E14" s="127"/>
      <c r="F14" s="106"/>
      <c r="G14" s="127"/>
      <c r="H14" s="106"/>
    </row>
    <row r="15" spans="2:59" ht="14.25" x14ac:dyDescent="0.2">
      <c r="B15" s="108" t="s">
        <v>90</v>
      </c>
      <c r="C15" s="109"/>
      <c r="D15" s="106"/>
      <c r="E15" s="109">
        <f>'Montage financier'!K38</f>
        <v>0</v>
      </c>
      <c r="F15" s="106"/>
      <c r="G15" s="109">
        <f>'Montage financier'!L38</f>
        <v>0</v>
      </c>
      <c r="H15" s="106"/>
    </row>
    <row r="16" spans="2:59" ht="14.25" x14ac:dyDescent="0.2">
      <c r="B16" s="108" t="s">
        <v>89</v>
      </c>
      <c r="C16" s="109"/>
      <c r="D16" s="106"/>
      <c r="E16" s="109">
        <f>'Montage financier'!K43</f>
        <v>0</v>
      </c>
      <c r="F16" s="106"/>
      <c r="G16" s="109">
        <f>'Montage financier'!L43</f>
        <v>0</v>
      </c>
      <c r="H16" s="106"/>
    </row>
    <row r="17" spans="2:8" ht="14.25" x14ac:dyDescent="0.2">
      <c r="B17" s="120" t="s">
        <v>73</v>
      </c>
      <c r="C17" s="121">
        <f>C13-SUM(C14:C16)</f>
        <v>0</v>
      </c>
      <c r="D17" s="122" t="e">
        <f>C17/$C$13</f>
        <v>#DIV/0!</v>
      </c>
      <c r="E17" s="121">
        <f>E13-SUM(E14:E16)</f>
        <v>0</v>
      </c>
      <c r="F17" s="122" t="e">
        <f>E17/$E$13</f>
        <v>#DIV/0!</v>
      </c>
      <c r="G17" s="121">
        <f>G13-SUM(G14:G16)</f>
        <v>0</v>
      </c>
      <c r="H17" s="124" t="e">
        <f>G17/$G$13</f>
        <v>#DIV/0!</v>
      </c>
    </row>
    <row r="18" spans="2:8" ht="14.25" x14ac:dyDescent="0.2">
      <c r="B18" s="108" t="s">
        <v>74</v>
      </c>
      <c r="C18" s="127"/>
      <c r="D18" s="106"/>
      <c r="E18" s="127"/>
      <c r="F18" s="110"/>
      <c r="G18" s="127"/>
      <c r="H18" s="110"/>
    </row>
    <row r="19" spans="2:8" ht="14.25" x14ac:dyDescent="0.2">
      <c r="B19" s="108" t="s">
        <v>75</v>
      </c>
      <c r="C19" s="127"/>
      <c r="D19" s="106"/>
      <c r="E19" s="127"/>
      <c r="F19" s="110"/>
      <c r="G19" s="127"/>
      <c r="H19" s="110"/>
    </row>
    <row r="20" spans="2:8" ht="14.25" x14ac:dyDescent="0.2">
      <c r="B20" s="108" t="s">
        <v>92</v>
      </c>
      <c r="C20" s="127"/>
      <c r="D20" s="106"/>
      <c r="E20" s="127"/>
      <c r="F20" s="110"/>
      <c r="G20" s="127"/>
      <c r="H20" s="110"/>
    </row>
    <row r="21" spans="2:8" ht="14.25" x14ac:dyDescent="0.2">
      <c r="B21" s="120" t="s">
        <v>76</v>
      </c>
      <c r="C21" s="121">
        <f>+C17+C18-C19-C20</f>
        <v>0</v>
      </c>
      <c r="D21" s="122" t="e">
        <f>C21/$C$13</f>
        <v>#DIV/0!</v>
      </c>
      <c r="E21" s="121">
        <f>+E17+E18-E19-E20</f>
        <v>0</v>
      </c>
      <c r="F21" s="124" t="e">
        <f>E21/$E$13</f>
        <v>#DIV/0!</v>
      </c>
      <c r="G21" s="121">
        <f>+G17+G18-G19-G20</f>
        <v>0</v>
      </c>
      <c r="H21" s="124" t="e">
        <f>G21/$G$13</f>
        <v>#DIV/0!</v>
      </c>
    </row>
    <row r="22" spans="2:8" ht="14.25" x14ac:dyDescent="0.2">
      <c r="B22" s="108" t="s">
        <v>77</v>
      </c>
      <c r="C22" s="127"/>
      <c r="D22" s="106"/>
      <c r="E22" s="127"/>
      <c r="F22" s="110"/>
      <c r="G22" s="127"/>
      <c r="H22" s="110"/>
    </row>
    <row r="23" spans="2:8" ht="14.25" x14ac:dyDescent="0.2">
      <c r="B23" s="108" t="s">
        <v>78</v>
      </c>
      <c r="C23" s="109" t="e">
        <f>'Montage financier'!J33</f>
        <v>#DIV/0!</v>
      </c>
      <c r="D23" s="115"/>
      <c r="E23" s="109" t="e">
        <f>'Montage financier'!J33</f>
        <v>#DIV/0!</v>
      </c>
      <c r="F23" s="110"/>
      <c r="G23" s="109" t="e">
        <f>'Montage financier'!J33</f>
        <v>#DIV/0!</v>
      </c>
      <c r="H23" s="110"/>
    </row>
    <row r="24" spans="2:8" ht="14.25" x14ac:dyDescent="0.2">
      <c r="B24" s="108" t="s">
        <v>79</v>
      </c>
      <c r="C24" s="127"/>
      <c r="D24" s="106"/>
      <c r="E24" s="127"/>
      <c r="F24" s="110"/>
      <c r="G24" s="127"/>
      <c r="H24" s="110"/>
    </row>
    <row r="25" spans="2:8" ht="14.25" x14ac:dyDescent="0.2">
      <c r="B25" s="120" t="s">
        <v>80</v>
      </c>
      <c r="C25" s="121" t="e">
        <f>C21+C22-C23-C24</f>
        <v>#DIV/0!</v>
      </c>
      <c r="D25" s="122" t="e">
        <f>C25/$C$13</f>
        <v>#DIV/0!</v>
      </c>
      <c r="E25" s="121" t="e">
        <f>E21+E22-E23-E24</f>
        <v>#DIV/0!</v>
      </c>
      <c r="F25" s="124" t="e">
        <f>E25/$E$13</f>
        <v>#DIV/0!</v>
      </c>
      <c r="G25" s="121" t="e">
        <f>G21+G22-G23-G24</f>
        <v>#DIV/0!</v>
      </c>
      <c r="H25" s="124" t="e">
        <f>G25/$G$13</f>
        <v>#DIV/0!</v>
      </c>
    </row>
    <row r="26" spans="2:8" ht="14.25" x14ac:dyDescent="0.2">
      <c r="B26" s="108" t="s">
        <v>81</v>
      </c>
      <c r="C26" s="127"/>
      <c r="D26" s="106"/>
      <c r="E26" s="127"/>
      <c r="F26" s="110"/>
      <c r="G26" s="127"/>
      <c r="H26" s="110"/>
    </row>
    <row r="27" spans="2:8" ht="14.25" x14ac:dyDescent="0.2">
      <c r="B27" s="108" t="s">
        <v>82</v>
      </c>
      <c r="C27" s="109">
        <f>'Montage financier'!J22</f>
        <v>0</v>
      </c>
      <c r="D27" s="106"/>
      <c r="E27" s="109" t="e">
        <f>'Montage financier'!J23</f>
        <v>#NUM!</v>
      </c>
      <c r="F27" s="110"/>
      <c r="G27" s="109" t="e">
        <f>'Montage financier'!J24</f>
        <v>#NUM!</v>
      </c>
      <c r="H27" s="110"/>
    </row>
    <row r="28" spans="2:8" ht="14.25" x14ac:dyDescent="0.2">
      <c r="B28" s="120" t="s">
        <v>83</v>
      </c>
      <c r="C28" s="121" t="e">
        <f>C25+C26-C27</f>
        <v>#DIV/0!</v>
      </c>
      <c r="D28" s="122" t="e">
        <f>C28/$C$13</f>
        <v>#DIV/0!</v>
      </c>
      <c r="E28" s="121" t="e">
        <f>E25+E26-E27</f>
        <v>#DIV/0!</v>
      </c>
      <c r="F28" s="124" t="e">
        <f>E28/$E$13</f>
        <v>#DIV/0!</v>
      </c>
      <c r="G28" s="121" t="e">
        <f>G25+G26-G27</f>
        <v>#DIV/0!</v>
      </c>
      <c r="H28" s="124" t="e">
        <f>G28/$G$13</f>
        <v>#DIV/0!</v>
      </c>
    </row>
    <row r="29" spans="2:8" ht="14.25" x14ac:dyDescent="0.2">
      <c r="B29" s="108" t="s">
        <v>84</v>
      </c>
      <c r="C29" s="127"/>
      <c r="D29" s="106"/>
      <c r="E29" s="127"/>
      <c r="F29" s="110"/>
      <c r="G29" s="127"/>
      <c r="H29" s="110"/>
    </row>
    <row r="30" spans="2:8" ht="14.25" x14ac:dyDescent="0.2">
      <c r="B30" s="120" t="s">
        <v>85</v>
      </c>
      <c r="C30" s="121" t="e">
        <f>C28-C29</f>
        <v>#DIV/0!</v>
      </c>
      <c r="D30" s="124" t="e">
        <f>C30/$C$13</f>
        <v>#DIV/0!</v>
      </c>
      <c r="E30" s="121" t="e">
        <f>E28-E29</f>
        <v>#DIV/0!</v>
      </c>
      <c r="F30" s="124" t="e">
        <f>E30/$E$13</f>
        <v>#DIV/0!</v>
      </c>
      <c r="G30" s="121" t="e">
        <f>G28-G29</f>
        <v>#DIV/0!</v>
      </c>
      <c r="H30" s="124" t="e">
        <f>G30/$G$13</f>
        <v>#DIV/0!</v>
      </c>
    </row>
    <row r="31" spans="2:8" ht="14.25" x14ac:dyDescent="0.2">
      <c r="B31" s="116" t="s">
        <v>78</v>
      </c>
      <c r="C31" s="111" t="e">
        <f>C23</f>
        <v>#DIV/0!</v>
      </c>
      <c r="D31" s="107"/>
      <c r="E31" s="111" t="e">
        <f>E23</f>
        <v>#DIV/0!</v>
      </c>
      <c r="F31" s="107"/>
      <c r="G31" s="111" t="e">
        <f>G23</f>
        <v>#DIV/0!</v>
      </c>
      <c r="H31" s="107"/>
    </row>
    <row r="32" spans="2:8" ht="14.25" x14ac:dyDescent="0.2">
      <c r="B32" s="125" t="s">
        <v>86</v>
      </c>
      <c r="C32" s="121" t="e">
        <f>C30+C31</f>
        <v>#DIV/0!</v>
      </c>
      <c r="D32" s="110"/>
      <c r="E32" s="121" t="e">
        <f>E30+E31</f>
        <v>#DIV/0!</v>
      </c>
      <c r="F32" s="110"/>
      <c r="G32" s="121" t="e">
        <f>G30+G31</f>
        <v>#DIV/0!</v>
      </c>
      <c r="H32" s="110"/>
    </row>
    <row r="33" spans="2:8" ht="14.25" x14ac:dyDescent="0.2">
      <c r="B33" s="118" t="s">
        <v>88</v>
      </c>
      <c r="C33" s="105" t="e">
        <f>'Montage financier'!K22</f>
        <v>#NUM!</v>
      </c>
      <c r="D33" s="110"/>
      <c r="E33" s="105" t="e">
        <f>'Montage financier'!K23</f>
        <v>#NUM!</v>
      </c>
      <c r="F33" s="110"/>
      <c r="G33" s="105" t="e">
        <f>'Montage financier'!K24</f>
        <v>#NUM!</v>
      </c>
      <c r="H33" s="110"/>
    </row>
    <row r="34" spans="2:8" ht="14.25" x14ac:dyDescent="0.2">
      <c r="B34" s="125" t="s">
        <v>87</v>
      </c>
      <c r="C34" s="121" t="e">
        <f>C32-C33</f>
        <v>#DIV/0!</v>
      </c>
      <c r="D34" s="117"/>
      <c r="E34" s="121" t="e">
        <f>E32-E33</f>
        <v>#DIV/0!</v>
      </c>
      <c r="F34" s="117"/>
      <c r="G34" s="121" t="e">
        <f>G32-G33</f>
        <v>#DIV/0!</v>
      </c>
      <c r="H34" s="1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1"/>
  <sheetViews>
    <sheetView workbookViewId="0">
      <selection activeCell="C6" sqref="C6"/>
    </sheetView>
  </sheetViews>
  <sheetFormatPr baseColWidth="10" defaultRowHeight="12.75" x14ac:dyDescent="0.2"/>
  <cols>
    <col min="1" max="1" width="3.42578125" customWidth="1"/>
    <col min="2" max="2" width="48.5703125" customWidth="1"/>
    <col min="4" max="4" width="11" customWidth="1"/>
    <col min="5" max="5" width="10.5703125" customWidth="1"/>
    <col min="6" max="6" width="4.140625" customWidth="1"/>
    <col min="7" max="7" width="22.140625" customWidth="1"/>
  </cols>
  <sheetData>
    <row r="2" spans="2:5" ht="18" x14ac:dyDescent="0.25">
      <c r="B2" s="65" t="s">
        <v>24</v>
      </c>
      <c r="C2" s="28"/>
      <c r="D2" s="28"/>
      <c r="E2" s="28"/>
    </row>
    <row r="4" spans="2:5" ht="15.75" x14ac:dyDescent="0.25">
      <c r="B4" s="12" t="s">
        <v>25</v>
      </c>
      <c r="C4" s="24" t="s">
        <v>26</v>
      </c>
      <c r="D4" s="25" t="s">
        <v>27</v>
      </c>
      <c r="E4" s="24" t="s">
        <v>28</v>
      </c>
    </row>
    <row r="5" spans="2:5" ht="15" x14ac:dyDescent="0.2">
      <c r="B5" s="26" t="s">
        <v>3</v>
      </c>
      <c r="C5" s="45">
        <f>'Montage financier'!C30</f>
        <v>0</v>
      </c>
      <c r="D5" s="44"/>
      <c r="E5" s="45"/>
    </row>
    <row r="6" spans="2:5" ht="15" x14ac:dyDescent="0.2">
      <c r="B6" s="10" t="s">
        <v>29</v>
      </c>
      <c r="C6" s="45" t="e">
        <f>'Montage financier'!K22</f>
        <v>#NUM!</v>
      </c>
      <c r="D6" s="44" t="e">
        <f>'Montage financier'!K23</f>
        <v>#NUM!</v>
      </c>
      <c r="E6" s="45" t="e">
        <f>'Montage financier'!K24</f>
        <v>#NUM!</v>
      </c>
    </row>
    <row r="7" spans="2:5" ht="15" x14ac:dyDescent="0.2">
      <c r="B7" s="10" t="s">
        <v>30</v>
      </c>
      <c r="C7" s="67"/>
      <c r="D7" s="71"/>
      <c r="E7" s="67"/>
    </row>
    <row r="8" spans="2:5" ht="15" x14ac:dyDescent="0.2">
      <c r="B8" s="10" t="s">
        <v>31</v>
      </c>
      <c r="C8" s="67"/>
      <c r="D8" s="71"/>
      <c r="E8" s="67"/>
    </row>
    <row r="9" spans="2:5" ht="15" x14ac:dyDescent="0.2">
      <c r="B9" s="10" t="s">
        <v>32</v>
      </c>
      <c r="C9" s="45">
        <f>IF(C30&gt;0,C30,0)</f>
        <v>0</v>
      </c>
      <c r="D9" s="45">
        <f>IF(D31&gt;0,D31,0)</f>
        <v>0</v>
      </c>
      <c r="E9" s="45">
        <f>IF(E31&gt;0,E31,0)</f>
        <v>0</v>
      </c>
    </row>
    <row r="10" spans="2:5" ht="15" x14ac:dyDescent="0.2">
      <c r="B10" s="11" t="s">
        <v>33</v>
      </c>
      <c r="C10" s="76"/>
      <c r="D10" s="88"/>
      <c r="E10" s="76"/>
    </row>
    <row r="11" spans="2:5" ht="15" x14ac:dyDescent="0.2">
      <c r="B11" s="27" t="s">
        <v>34</v>
      </c>
      <c r="C11" s="68" t="e">
        <f>SUM(C5:C10)</f>
        <v>#NUM!</v>
      </c>
      <c r="D11" s="68" t="e">
        <f>SUM(D5:D10)</f>
        <v>#NUM!</v>
      </c>
      <c r="E11" s="68" t="e">
        <f>SUM(E5:E10)</f>
        <v>#NUM!</v>
      </c>
    </row>
    <row r="12" spans="2:5" ht="15.75" x14ac:dyDescent="0.25">
      <c r="B12" s="5" t="s">
        <v>35</v>
      </c>
      <c r="C12" s="45"/>
      <c r="D12" s="44"/>
      <c r="E12" s="45"/>
    </row>
    <row r="13" spans="2:5" ht="15" x14ac:dyDescent="0.2">
      <c r="B13" s="7" t="s">
        <v>63</v>
      </c>
      <c r="C13" s="45" t="e">
        <f>'Résultats prévisionnels'!C32</f>
        <v>#DIV/0!</v>
      </c>
      <c r="D13" s="44" t="e">
        <f>'Résultats prévisionnels'!E32</f>
        <v>#DIV/0!</v>
      </c>
      <c r="E13" s="45" t="e">
        <f>'Résultats prévisionnels'!G32</f>
        <v>#DIV/0!</v>
      </c>
    </row>
    <row r="14" spans="2:5" ht="15" x14ac:dyDescent="0.2">
      <c r="B14" s="7" t="s">
        <v>14</v>
      </c>
      <c r="C14" s="45">
        <f>'Montage financier'!F29</f>
        <v>0</v>
      </c>
      <c r="D14" s="44"/>
      <c r="E14" s="45"/>
    </row>
    <row r="15" spans="2:5" ht="15" x14ac:dyDescent="0.2">
      <c r="B15" s="7" t="s">
        <v>36</v>
      </c>
      <c r="C15" s="45">
        <f>'Montage financier'!F22+'Montage financier'!F23</f>
        <v>0</v>
      </c>
      <c r="D15" s="44"/>
      <c r="E15" s="45"/>
    </row>
    <row r="16" spans="2:5" ht="15" x14ac:dyDescent="0.2">
      <c r="B16" s="7" t="s">
        <v>37</v>
      </c>
      <c r="C16" s="45">
        <f>IF(C30&gt;0,0,-C30)</f>
        <v>0</v>
      </c>
      <c r="D16" s="45">
        <f>IF(D31&gt;0,0,-D31)</f>
        <v>0</v>
      </c>
      <c r="E16" s="45">
        <f>IF(E31&gt;0,0,-E31)</f>
        <v>0</v>
      </c>
    </row>
    <row r="17" spans="2:8" ht="15" x14ac:dyDescent="0.2">
      <c r="B17" s="7" t="s">
        <v>38</v>
      </c>
      <c r="C17" s="79"/>
      <c r="D17" s="89"/>
      <c r="E17" s="79"/>
    </row>
    <row r="18" spans="2:8" ht="15" x14ac:dyDescent="0.2">
      <c r="B18" s="27" t="s">
        <v>39</v>
      </c>
      <c r="C18" s="68" t="e">
        <f>SUM(C12:C17)</f>
        <v>#DIV/0!</v>
      </c>
      <c r="D18" s="68" t="e">
        <f>SUM(D12:D17)</f>
        <v>#DIV/0!</v>
      </c>
      <c r="E18" s="68" t="e">
        <f>'Résultats prévisionnels'!G32</f>
        <v>#DIV/0!</v>
      </c>
    </row>
    <row r="19" spans="2:8" ht="15" x14ac:dyDescent="0.2">
      <c r="B19" s="20" t="s">
        <v>40</v>
      </c>
      <c r="C19" s="72"/>
      <c r="D19" s="73" t="e">
        <f>C21</f>
        <v>#DIV/0!</v>
      </c>
      <c r="E19" s="68" t="e">
        <f>D21</f>
        <v>#DIV/0!</v>
      </c>
    </row>
    <row r="20" spans="2:8" ht="15" x14ac:dyDescent="0.2">
      <c r="B20" s="7" t="s">
        <v>41</v>
      </c>
      <c r="C20" s="45" t="e">
        <f>C18-C11</f>
        <v>#DIV/0!</v>
      </c>
      <c r="D20" s="45" t="e">
        <f>D18-D11</f>
        <v>#DIV/0!</v>
      </c>
      <c r="E20" s="45" t="e">
        <f>E18-E11</f>
        <v>#DIV/0!</v>
      </c>
    </row>
    <row r="21" spans="2:8" ht="15" x14ac:dyDescent="0.2">
      <c r="B21" s="20" t="s">
        <v>42</v>
      </c>
      <c r="C21" s="68" t="e">
        <f>C19+C20</f>
        <v>#DIV/0!</v>
      </c>
      <c r="D21" s="68" t="e">
        <f>D19+D20</f>
        <v>#DIV/0!</v>
      </c>
      <c r="E21" s="68" t="e">
        <f>E19+E20</f>
        <v>#DIV/0!</v>
      </c>
    </row>
    <row r="22" spans="2:8" ht="15" x14ac:dyDescent="0.2">
      <c r="C22" s="2"/>
      <c r="D22" s="2"/>
      <c r="E22" s="2"/>
      <c r="G22" s="56"/>
      <c r="H22" s="57"/>
    </row>
    <row r="23" spans="2:8" ht="15.75" x14ac:dyDescent="0.25">
      <c r="B23" s="64" t="s">
        <v>43</v>
      </c>
      <c r="C23" s="28"/>
      <c r="D23" s="28"/>
      <c r="E23" s="28"/>
      <c r="G23" s="56"/>
      <c r="H23" s="57"/>
    </row>
    <row r="24" spans="2:8" x14ac:dyDescent="0.2">
      <c r="G24" s="56"/>
      <c r="H24" s="57"/>
    </row>
    <row r="26" spans="2:8" ht="15" x14ac:dyDescent="0.2">
      <c r="B26" s="14" t="s">
        <v>44</v>
      </c>
      <c r="C26" s="119"/>
      <c r="D26" s="119"/>
      <c r="E26" s="119"/>
    </row>
    <row r="27" spans="2:8" ht="15" x14ac:dyDescent="0.2">
      <c r="B27" s="14" t="s">
        <v>45</v>
      </c>
      <c r="C27" s="119"/>
      <c r="D27" s="119"/>
      <c r="E27" s="119"/>
    </row>
    <row r="28" spans="2:8" ht="15" x14ac:dyDescent="0.2">
      <c r="B28" s="14" t="s">
        <v>46</v>
      </c>
      <c r="C28" s="119"/>
      <c r="D28" s="119"/>
      <c r="E28" s="119"/>
    </row>
    <row r="29" spans="2:8" ht="15" x14ac:dyDescent="0.2">
      <c r="B29" s="14" t="s">
        <v>47</v>
      </c>
      <c r="C29" s="119"/>
      <c r="D29" s="119"/>
      <c r="E29" s="119"/>
    </row>
    <row r="30" spans="2:8" ht="15" x14ac:dyDescent="0.2">
      <c r="B30" s="29" t="s">
        <v>43</v>
      </c>
      <c r="C30" s="52">
        <f>C26+C27-C28-C29</f>
        <v>0</v>
      </c>
      <c r="D30" s="52">
        <f>D26+D27-D28-D29</f>
        <v>0</v>
      </c>
      <c r="E30" s="52">
        <f>E26+E27-E28-E29</f>
        <v>0</v>
      </c>
    </row>
    <row r="31" spans="2:8" ht="15" x14ac:dyDescent="0.2">
      <c r="B31" s="29" t="s">
        <v>48</v>
      </c>
      <c r="C31" s="53"/>
      <c r="D31" s="52">
        <f>D30-C30</f>
        <v>0</v>
      </c>
      <c r="E31" s="52">
        <f>E30-D30</f>
        <v>0</v>
      </c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5" orientation="portrait" horizontalDpi="4294967295" verticalDpi="4294967293" r:id="rId1"/>
  <headerFooter alignWithMargins="0">
    <oddHeader>&amp;F</oddHeader>
    <oddFooter xml:space="preserve">&amp;L&amp;A&amp;REcole de Savignac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Montage financier</vt:lpstr>
      <vt:lpstr>Résultats prévisionnels</vt:lpstr>
      <vt:lpstr>Plan de financement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</dc:creator>
  <cp:lastModifiedBy>Jean-Claude OULE</cp:lastModifiedBy>
  <cp:lastPrinted>2003-09-25T17:51:45Z</cp:lastPrinted>
  <dcterms:created xsi:type="dcterms:W3CDTF">1999-09-02T12:46:53Z</dcterms:created>
  <dcterms:modified xsi:type="dcterms:W3CDTF">2017-04-13T02:26:38Z</dcterms:modified>
</cp:coreProperties>
</file>