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ul\OneDrive\Documents\AUBOULO\MAJ sujet interactif\MAJ 5-\"/>
    </mc:Choice>
  </mc:AlternateContent>
  <bookViews>
    <workbookView xWindow="0" yWindow="0" windowWidth="28800" windowHeight="12210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ût" sheetId="10" r:id="rId8"/>
    <sheet name="Septembre" sheetId="11" r:id="rId9"/>
    <sheet name="Octobre" sheetId="15" r:id="rId10"/>
    <sheet name="Novembre" sheetId="13" r:id="rId11"/>
    <sheet name="Décembre" sheetId="14" r:id="rId12"/>
    <sheet name="Synthèse annuelle" sheetId="2" r:id="rId13"/>
  </sheets>
  <calcPr calcId="171027"/>
</workbook>
</file>

<file path=xl/calcChain.xml><?xml version="1.0" encoding="utf-8"?>
<calcChain xmlns="http://schemas.openxmlformats.org/spreadsheetml/2006/main">
  <c r="B38" i="15" l="1"/>
  <c r="C38" i="15" s="1"/>
  <c r="I13" i="14"/>
  <c r="G38" i="14"/>
  <c r="M38" i="14" s="1"/>
  <c r="O38" i="14" s="1"/>
  <c r="J38" i="14"/>
  <c r="K38" i="14"/>
  <c r="L38" i="14"/>
  <c r="I31" i="13"/>
  <c r="I30" i="13"/>
  <c r="I15" i="13"/>
  <c r="F39" i="1"/>
  <c r="D6" i="2" s="1"/>
  <c r="F39" i="13"/>
  <c r="D16" i="2" s="1"/>
  <c r="F39" i="14"/>
  <c r="D17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E6" i="2" s="1"/>
  <c r="G8" i="13"/>
  <c r="G39" i="13" s="1"/>
  <c r="E16" i="2" s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8" i="14"/>
  <c r="G9" i="14"/>
  <c r="G39" i="14" s="1"/>
  <c r="E17" i="2" s="1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H19" i="1"/>
  <c r="H39" i="1" s="1"/>
  <c r="F6" i="2" s="1"/>
  <c r="H39" i="13"/>
  <c r="F16" i="2" s="1"/>
  <c r="H39" i="14"/>
  <c r="F17" i="2"/>
  <c r="I19" i="1"/>
  <c r="I20" i="1"/>
  <c r="I27" i="1"/>
  <c r="I29" i="1"/>
  <c r="J29" i="1" s="1"/>
  <c r="M29" i="1" s="1"/>
  <c r="O29" i="1" s="1"/>
  <c r="I31" i="1"/>
  <c r="I34" i="1"/>
  <c r="I35" i="1"/>
  <c r="I39" i="1"/>
  <c r="G6" i="2" s="1"/>
  <c r="I39" i="13"/>
  <c r="G16" i="2"/>
  <c r="I39" i="14"/>
  <c r="G17" i="2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39" i="1" s="1"/>
  <c r="H6" i="2" s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9" i="13"/>
  <c r="H16" i="2" s="1"/>
  <c r="J36" i="14"/>
  <c r="J3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9" i="14"/>
  <c r="H17" i="2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I6" i="2" s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9" i="13"/>
  <c r="J16" i="2" s="1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9" i="14"/>
  <c r="J17" i="2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8" i="13"/>
  <c r="M9" i="13"/>
  <c r="M39" i="13" s="1"/>
  <c r="K16" i="2" s="1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N27" i="13" s="1"/>
  <c r="N39" i="13" s="1"/>
  <c r="L16" i="2" s="1"/>
  <c r="M28" i="13"/>
  <c r="M29" i="13"/>
  <c r="M30" i="13"/>
  <c r="M31" i="13"/>
  <c r="M32" i="13"/>
  <c r="M33" i="13"/>
  <c r="M34" i="13"/>
  <c r="M35" i="13"/>
  <c r="M36" i="13"/>
  <c r="M37" i="13"/>
  <c r="M8" i="14"/>
  <c r="M9" i="14"/>
  <c r="M39" i="14" s="1"/>
  <c r="K17" i="2" s="1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N31" i="1"/>
  <c r="N39" i="1" s="1"/>
  <c r="L6" i="2" s="1"/>
  <c r="N39" i="14"/>
  <c r="L17" i="2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E39" i="1"/>
  <c r="C6" i="2" s="1"/>
  <c r="E39" i="13"/>
  <c r="C16" i="2"/>
  <c r="E39" i="14"/>
  <c r="C17" i="2"/>
  <c r="I18" i="15"/>
  <c r="B8" i="15"/>
  <c r="C8" i="15" s="1"/>
  <c r="G8" i="15"/>
  <c r="J8" i="15"/>
  <c r="M8" i="15" s="1"/>
  <c r="O8" i="15" s="1"/>
  <c r="K8" i="15"/>
  <c r="L8" i="15"/>
  <c r="B9" i="15"/>
  <c r="C9" i="15" s="1"/>
  <c r="W9" i="15" s="1"/>
  <c r="G9" i="15"/>
  <c r="J9" i="15"/>
  <c r="K9" i="15"/>
  <c r="L9" i="15"/>
  <c r="M9" i="15"/>
  <c r="O9" i="15" s="1"/>
  <c r="S9" i="15"/>
  <c r="Y9" i="15"/>
  <c r="AI9" i="15"/>
  <c r="AQ9" i="15"/>
  <c r="AW9" i="15"/>
  <c r="BH9" i="15"/>
  <c r="B10" i="15"/>
  <c r="C10" i="15" s="1"/>
  <c r="G10" i="15"/>
  <c r="J10" i="15"/>
  <c r="K10" i="15"/>
  <c r="L10" i="15"/>
  <c r="M10" i="15"/>
  <c r="O10" i="15" s="1"/>
  <c r="B11" i="15"/>
  <c r="C11" i="15" s="1"/>
  <c r="AC11" i="15" s="1"/>
  <c r="G11" i="15"/>
  <c r="J11" i="15"/>
  <c r="M11" i="15" s="1"/>
  <c r="O11" i="15" s="1"/>
  <c r="K11" i="15"/>
  <c r="L11" i="15"/>
  <c r="U11" i="15"/>
  <c r="AT11" i="15"/>
  <c r="BA11" i="15"/>
  <c r="BI11" i="15"/>
  <c r="B12" i="15"/>
  <c r="C12" i="15"/>
  <c r="W12" i="15" s="1"/>
  <c r="G12" i="15"/>
  <c r="J12" i="15"/>
  <c r="K12" i="15"/>
  <c r="L12" i="15"/>
  <c r="AX12" i="15" s="1"/>
  <c r="M12" i="15"/>
  <c r="O12" i="15" s="1"/>
  <c r="R12" i="15"/>
  <c r="Z12" i="15"/>
  <c r="AG12" i="15"/>
  <c r="AO12" i="15"/>
  <c r="AT12" i="15"/>
  <c r="BC12" i="15"/>
  <c r="BI12" i="15"/>
  <c r="B13" i="15"/>
  <c r="C13" i="15" s="1"/>
  <c r="AA13" i="15" s="1"/>
  <c r="G13" i="15"/>
  <c r="J13" i="15"/>
  <c r="M13" i="15" s="1"/>
  <c r="K13" i="15"/>
  <c r="L13" i="15"/>
  <c r="O13" i="15"/>
  <c r="R13" i="15"/>
  <c r="Y13" i="15"/>
  <c r="AD13" i="15"/>
  <c r="AJ13" i="15"/>
  <c r="AQ13" i="15"/>
  <c r="AW13" i="15"/>
  <c r="BB13" i="15"/>
  <c r="BI13" i="15"/>
  <c r="B14" i="15"/>
  <c r="C14" i="15"/>
  <c r="AB14" i="15" s="1"/>
  <c r="G14" i="15"/>
  <c r="J14" i="15"/>
  <c r="M14" i="15" s="1"/>
  <c r="K14" i="15"/>
  <c r="L14" i="15"/>
  <c r="O14" i="15"/>
  <c r="B15" i="15"/>
  <c r="C15" i="15" s="1"/>
  <c r="AA15" i="15" s="1"/>
  <c r="G15" i="15"/>
  <c r="J15" i="15"/>
  <c r="M15" i="15" s="1"/>
  <c r="K15" i="15"/>
  <c r="L15" i="15"/>
  <c r="O15" i="15"/>
  <c r="Y15" i="15"/>
  <c r="AD15" i="15"/>
  <c r="AJ15" i="15"/>
  <c r="AW15" i="15"/>
  <c r="BB15" i="15"/>
  <c r="BI15" i="15"/>
  <c r="B16" i="15"/>
  <c r="C16" i="15" s="1"/>
  <c r="G16" i="15"/>
  <c r="J16" i="15"/>
  <c r="M16" i="15" s="1"/>
  <c r="O16" i="15" s="1"/>
  <c r="K16" i="15"/>
  <c r="L16" i="15"/>
  <c r="B17" i="15"/>
  <c r="C17" i="15" s="1"/>
  <c r="G17" i="15"/>
  <c r="J17" i="15"/>
  <c r="K17" i="15"/>
  <c r="L17" i="15"/>
  <c r="M17" i="15"/>
  <c r="O17" i="15"/>
  <c r="B18" i="15"/>
  <c r="C18" i="15" s="1"/>
  <c r="G18" i="15"/>
  <c r="J18" i="15"/>
  <c r="M18" i="15" s="1"/>
  <c r="K18" i="15"/>
  <c r="L18" i="15"/>
  <c r="O18" i="15"/>
  <c r="B19" i="15"/>
  <c r="C19" i="15" s="1"/>
  <c r="AJ19" i="15" s="1"/>
  <c r="G19" i="15"/>
  <c r="J19" i="15"/>
  <c r="M19" i="15" s="1"/>
  <c r="K19" i="15"/>
  <c r="K39" i="15" s="1"/>
  <c r="I15" i="2" s="1"/>
  <c r="L19" i="15"/>
  <c r="O19" i="15"/>
  <c r="Y19" i="15"/>
  <c r="AT19" i="15"/>
  <c r="B20" i="15"/>
  <c r="C20" i="15" s="1"/>
  <c r="AW20" i="15" s="1"/>
  <c r="G20" i="15"/>
  <c r="J20" i="15"/>
  <c r="K20" i="15"/>
  <c r="L20" i="15"/>
  <c r="M20" i="15"/>
  <c r="O20" i="15" s="1"/>
  <c r="B21" i="15"/>
  <c r="C21" i="15" s="1"/>
  <c r="G21" i="15"/>
  <c r="G39" i="15" s="1"/>
  <c r="E15" i="2" s="1"/>
  <c r="J21" i="15"/>
  <c r="K21" i="15"/>
  <c r="L21" i="15"/>
  <c r="M21" i="15"/>
  <c r="O21" i="15" s="1"/>
  <c r="U21" i="15"/>
  <c r="W21" i="15"/>
  <c r="AD21" i="15"/>
  <c r="AG21" i="15"/>
  <c r="AM21" i="15"/>
  <c r="AP21" i="15"/>
  <c r="AW21" i="15"/>
  <c r="AY21" i="15"/>
  <c r="BF21" i="15"/>
  <c r="BH21" i="15"/>
  <c r="B22" i="15"/>
  <c r="C22" i="15" s="1"/>
  <c r="G22" i="15"/>
  <c r="AK22" i="15" s="1"/>
  <c r="J22" i="15"/>
  <c r="K22" i="15"/>
  <c r="L22" i="15"/>
  <c r="M22" i="15"/>
  <c r="O22" i="15" s="1"/>
  <c r="Q22" i="15"/>
  <c r="S22" i="15"/>
  <c r="U22" i="15"/>
  <c r="W22" i="15"/>
  <c r="Z22" i="15"/>
  <c r="AB22" i="15"/>
  <c r="AD22" i="15"/>
  <c r="AG22" i="15"/>
  <c r="AI22" i="15"/>
  <c r="AM22" i="15"/>
  <c r="AP22" i="15"/>
  <c r="AR22" i="15"/>
  <c r="AT22" i="15"/>
  <c r="AW22" i="15"/>
  <c r="AY22" i="15"/>
  <c r="BA22" i="15"/>
  <c r="BC22" i="15"/>
  <c r="BF22" i="15"/>
  <c r="BH22" i="15"/>
  <c r="BJ22" i="15"/>
  <c r="B23" i="15"/>
  <c r="C23" i="15" s="1"/>
  <c r="W23" i="15" s="1"/>
  <c r="G23" i="15"/>
  <c r="J23" i="15"/>
  <c r="K23" i="15"/>
  <c r="L23" i="15"/>
  <c r="M23" i="15"/>
  <c r="O23" i="15" s="1"/>
  <c r="S23" i="15"/>
  <c r="U23" i="15"/>
  <c r="Z23" i="15"/>
  <c r="AD23" i="15"/>
  <c r="AI23" i="15"/>
  <c r="AK23" i="15"/>
  <c r="AR23" i="15"/>
  <c r="AT23" i="15"/>
  <c r="AW23" i="15"/>
  <c r="BC23" i="15"/>
  <c r="BF23" i="15"/>
  <c r="BJ23" i="15"/>
  <c r="B24" i="15"/>
  <c r="C24" i="15" s="1"/>
  <c r="G24" i="15"/>
  <c r="J24" i="15"/>
  <c r="K24" i="15"/>
  <c r="L24" i="15"/>
  <c r="M24" i="15"/>
  <c r="O24" i="15" s="1"/>
  <c r="U24" i="15"/>
  <c r="AD24" i="15"/>
  <c r="AM24" i="15"/>
  <c r="AW24" i="15"/>
  <c r="BF24" i="15"/>
  <c r="B25" i="15"/>
  <c r="C25" i="15" s="1"/>
  <c r="AG25" i="15" s="1"/>
  <c r="G25" i="15"/>
  <c r="J25" i="15"/>
  <c r="K25" i="15"/>
  <c r="L25" i="15"/>
  <c r="M25" i="15"/>
  <c r="O25" i="15" s="1"/>
  <c r="U25" i="15"/>
  <c r="W25" i="15"/>
  <c r="AD25" i="15"/>
  <c r="AM25" i="15"/>
  <c r="AP25" i="15"/>
  <c r="AW25" i="15"/>
  <c r="BF25" i="15"/>
  <c r="BH25" i="15"/>
  <c r="B26" i="15"/>
  <c r="C26" i="15" s="1"/>
  <c r="S26" i="15" s="1"/>
  <c r="G26" i="15"/>
  <c r="J26" i="15"/>
  <c r="K26" i="15"/>
  <c r="L26" i="15"/>
  <c r="M26" i="15"/>
  <c r="O26" i="15" s="1"/>
  <c r="Q26" i="15"/>
  <c r="U26" i="15"/>
  <c r="Z26" i="15"/>
  <c r="AB26" i="15"/>
  <c r="AD26" i="15"/>
  <c r="AI26" i="15"/>
  <c r="AK26" i="15"/>
  <c r="AM26" i="15"/>
  <c r="AR26" i="15"/>
  <c r="AT26" i="15"/>
  <c r="AW26" i="15"/>
  <c r="BA26" i="15"/>
  <c r="BC26" i="15"/>
  <c r="BH26" i="15"/>
  <c r="B27" i="15"/>
  <c r="C27" i="15" s="1"/>
  <c r="W27" i="15" s="1"/>
  <c r="G27" i="15"/>
  <c r="J27" i="15"/>
  <c r="K27" i="15"/>
  <c r="L27" i="15"/>
  <c r="M27" i="15"/>
  <c r="O27" i="15" s="1"/>
  <c r="B28" i="15"/>
  <c r="C28" i="15" s="1"/>
  <c r="AD28" i="15" s="1"/>
  <c r="G28" i="15"/>
  <c r="J28" i="15"/>
  <c r="K28" i="15"/>
  <c r="L28" i="15"/>
  <c r="M28" i="15"/>
  <c r="O28" i="15" s="1"/>
  <c r="U28" i="15"/>
  <c r="AM28" i="15"/>
  <c r="BF28" i="15"/>
  <c r="B29" i="15"/>
  <c r="C29" i="15" s="1"/>
  <c r="AA29" i="15" s="1"/>
  <c r="G29" i="15"/>
  <c r="J29" i="15"/>
  <c r="K29" i="15"/>
  <c r="L29" i="15"/>
  <c r="M29" i="15"/>
  <c r="O29" i="15" s="1"/>
  <c r="U29" i="15"/>
  <c r="Z29" i="15"/>
  <c r="AG29" i="15"/>
  <c r="AM29" i="15"/>
  <c r="AX29" i="15"/>
  <c r="AY29" i="15"/>
  <c r="BJ29" i="15"/>
  <c r="BK29" i="15"/>
  <c r="B30" i="15"/>
  <c r="C30" i="15" s="1"/>
  <c r="T30" i="15" s="1"/>
  <c r="G30" i="15"/>
  <c r="J30" i="15"/>
  <c r="M30" i="15" s="1"/>
  <c r="K30" i="15"/>
  <c r="AT30" i="15" s="1"/>
  <c r="L30" i="15"/>
  <c r="S30" i="15"/>
  <c r="U30" i="15"/>
  <c r="W30" i="15"/>
  <c r="AB30" i="15"/>
  <c r="AC30" i="15"/>
  <c r="AD30" i="15"/>
  <c r="AI30" i="15"/>
  <c r="AK30" i="15"/>
  <c r="AM30" i="15"/>
  <c r="AQ30" i="15"/>
  <c r="AU30" i="15"/>
  <c r="AW30" i="15"/>
  <c r="BA30" i="15"/>
  <c r="BC30" i="15"/>
  <c r="BF30" i="15"/>
  <c r="BI30" i="15"/>
  <c r="B31" i="15"/>
  <c r="C31" i="15" s="1"/>
  <c r="G31" i="15"/>
  <c r="J31" i="15"/>
  <c r="K31" i="15"/>
  <c r="L31" i="15"/>
  <c r="L39" i="15" s="1"/>
  <c r="J15" i="2" s="1"/>
  <c r="M31" i="15"/>
  <c r="O31" i="15" s="1"/>
  <c r="B32" i="15"/>
  <c r="C32" i="15" s="1"/>
  <c r="G32" i="15"/>
  <c r="J32" i="15"/>
  <c r="M32" i="15" s="1"/>
  <c r="O32" i="15" s="1"/>
  <c r="K32" i="15"/>
  <c r="L32" i="15"/>
  <c r="B33" i="15"/>
  <c r="C33" i="15" s="1"/>
  <c r="G33" i="15"/>
  <c r="J33" i="15"/>
  <c r="K33" i="15"/>
  <c r="L33" i="15"/>
  <c r="M33" i="15"/>
  <c r="O33" i="15" s="1"/>
  <c r="B34" i="15"/>
  <c r="C34" i="15" s="1"/>
  <c r="G34" i="15"/>
  <c r="J34" i="15"/>
  <c r="M34" i="15" s="1"/>
  <c r="O34" i="15" s="1"/>
  <c r="K34" i="15"/>
  <c r="L34" i="15"/>
  <c r="B35" i="15"/>
  <c r="C35" i="15"/>
  <c r="S35" i="15" s="1"/>
  <c r="G35" i="15"/>
  <c r="J35" i="15"/>
  <c r="K35" i="15"/>
  <c r="L35" i="15"/>
  <c r="M35" i="15"/>
  <c r="O35" i="15" s="1"/>
  <c r="B36" i="15"/>
  <c r="C36" i="15" s="1"/>
  <c r="G36" i="15"/>
  <c r="J36" i="15"/>
  <c r="M36" i="15" s="1"/>
  <c r="O36" i="15" s="1"/>
  <c r="K36" i="15"/>
  <c r="L36" i="15"/>
  <c r="B37" i="15"/>
  <c r="C37" i="15" s="1"/>
  <c r="G37" i="15"/>
  <c r="J37" i="15"/>
  <c r="K37" i="15"/>
  <c r="L37" i="15"/>
  <c r="M37" i="15"/>
  <c r="O37" i="15" s="1"/>
  <c r="E39" i="15"/>
  <c r="C15" i="2" s="1"/>
  <c r="F39" i="15"/>
  <c r="D15" i="2" s="1"/>
  <c r="H39" i="15"/>
  <c r="F15" i="2" s="1"/>
  <c r="I39" i="15"/>
  <c r="G15" i="2" s="1"/>
  <c r="J39" i="15"/>
  <c r="H15" i="2" s="1"/>
  <c r="N39" i="15"/>
  <c r="L15" i="2" s="1"/>
  <c r="E40" i="15"/>
  <c r="F40" i="15"/>
  <c r="H40" i="15"/>
  <c r="I40" i="15"/>
  <c r="C46" i="15"/>
  <c r="J38" i="10"/>
  <c r="K38" i="10"/>
  <c r="L38" i="10"/>
  <c r="G38" i="10"/>
  <c r="M38" i="10" s="1"/>
  <c r="O38" i="10" s="1"/>
  <c r="J38" i="9"/>
  <c r="K38" i="9"/>
  <c r="L38" i="9"/>
  <c r="M38" i="9"/>
  <c r="G38" i="9"/>
  <c r="I21" i="8"/>
  <c r="J8" i="8"/>
  <c r="M8" i="8"/>
  <c r="O8" i="8" s="1"/>
  <c r="J9" i="8"/>
  <c r="M9" i="8"/>
  <c r="O9" i="8"/>
  <c r="J10" i="8"/>
  <c r="J11" i="8"/>
  <c r="J12" i="8"/>
  <c r="M12" i="8" s="1"/>
  <c r="O12" i="8" s="1"/>
  <c r="J14" i="8"/>
  <c r="J15" i="8"/>
  <c r="J16" i="8"/>
  <c r="M16" i="8"/>
  <c r="O16" i="8"/>
  <c r="J17" i="8"/>
  <c r="J18" i="8"/>
  <c r="J19" i="8"/>
  <c r="M20" i="8"/>
  <c r="O20" i="8"/>
  <c r="J21" i="8"/>
  <c r="J22" i="8"/>
  <c r="J23" i="8"/>
  <c r="J24" i="8"/>
  <c r="M24" i="8"/>
  <c r="O24" i="8"/>
  <c r="J25" i="8"/>
  <c r="J26" i="8"/>
  <c r="O27" i="8"/>
  <c r="J28" i="8"/>
  <c r="G38" i="7"/>
  <c r="M38" i="7"/>
  <c r="O38" i="7" s="1"/>
  <c r="L38" i="7"/>
  <c r="K38" i="7"/>
  <c r="J38" i="7"/>
  <c r="G40" i="14"/>
  <c r="F40" i="14"/>
  <c r="E40" i="14"/>
  <c r="G40" i="13"/>
  <c r="F40" i="13"/>
  <c r="E40" i="13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40" i="11"/>
  <c r="F40" i="11"/>
  <c r="E40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F40" i="10"/>
  <c r="E40" i="10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F40" i="9"/>
  <c r="E40" i="9"/>
  <c r="G8" i="8"/>
  <c r="G9" i="8"/>
  <c r="G10" i="8"/>
  <c r="M10" i="8" s="1"/>
  <c r="O10" i="8" s="1"/>
  <c r="G11" i="8"/>
  <c r="G12" i="8"/>
  <c r="G13" i="8"/>
  <c r="M13" i="8" s="1"/>
  <c r="O13" i="8" s="1"/>
  <c r="G14" i="8"/>
  <c r="M14" i="8" s="1"/>
  <c r="O14" i="8" s="1"/>
  <c r="G15" i="8"/>
  <c r="M15" i="8" s="1"/>
  <c r="O15" i="8" s="1"/>
  <c r="G16" i="8"/>
  <c r="G17" i="8"/>
  <c r="M17" i="8" s="1"/>
  <c r="O17" i="8" s="1"/>
  <c r="G18" i="8"/>
  <c r="M18" i="8" s="1"/>
  <c r="O18" i="8" s="1"/>
  <c r="G19" i="8"/>
  <c r="M19" i="8" s="1"/>
  <c r="O19" i="8" s="1"/>
  <c r="G20" i="8"/>
  <c r="G21" i="8"/>
  <c r="G22" i="8"/>
  <c r="G23" i="8"/>
  <c r="M23" i="8" s="1"/>
  <c r="O23" i="8" s="1"/>
  <c r="G24" i="8"/>
  <c r="G25" i="8"/>
  <c r="G26" i="8"/>
  <c r="M26" i="8" s="1"/>
  <c r="O26" i="8" s="1"/>
  <c r="G27" i="8"/>
  <c r="M27" i="8" s="1"/>
  <c r="G28" i="8"/>
  <c r="G29" i="8"/>
  <c r="G30" i="8"/>
  <c r="G31" i="8"/>
  <c r="G32" i="8"/>
  <c r="G33" i="8"/>
  <c r="G34" i="8"/>
  <c r="G35" i="8"/>
  <c r="G36" i="8"/>
  <c r="G37" i="8"/>
  <c r="F40" i="8"/>
  <c r="E40" i="8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40" i="7"/>
  <c r="F40" i="7"/>
  <c r="E4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F40" i="6"/>
  <c r="E40" i="6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F40" i="5"/>
  <c r="E40" i="5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F40" i="4"/>
  <c r="E40" i="4"/>
  <c r="G40" i="1"/>
  <c r="F40" i="1"/>
  <c r="E40" i="1"/>
  <c r="J40" i="14"/>
  <c r="I40" i="14"/>
  <c r="H40" i="14"/>
  <c r="J40" i="13"/>
  <c r="I40" i="13"/>
  <c r="H40" i="13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I40" i="11"/>
  <c r="H40" i="1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I40" i="10"/>
  <c r="H40" i="10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40" i="9"/>
  <c r="I40" i="9"/>
  <c r="H40" i="9"/>
  <c r="J13" i="8"/>
  <c r="J20" i="8"/>
  <c r="J27" i="8"/>
  <c r="J29" i="8"/>
  <c r="J30" i="8"/>
  <c r="J31" i="8"/>
  <c r="J32" i="8"/>
  <c r="J33" i="8"/>
  <c r="J34" i="8"/>
  <c r="J35" i="8"/>
  <c r="J36" i="8"/>
  <c r="J37" i="8"/>
  <c r="I40" i="8"/>
  <c r="H40" i="8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40" i="7"/>
  <c r="I40" i="7"/>
  <c r="H40" i="7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I40" i="6"/>
  <c r="H40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I40" i="5"/>
  <c r="H40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I40" i="4"/>
  <c r="H40" i="4"/>
  <c r="J40" i="1"/>
  <c r="I40" i="1"/>
  <c r="H40" i="1"/>
  <c r="B8" i="14"/>
  <c r="C8" i="14" s="1"/>
  <c r="AR8" i="14" s="1"/>
  <c r="BK8" i="14"/>
  <c r="B9" i="14"/>
  <c r="C9" i="14" s="1"/>
  <c r="AG9" i="14" s="1"/>
  <c r="B10" i="14"/>
  <c r="C10" i="14" s="1"/>
  <c r="Q10" i="14" s="1"/>
  <c r="U10" i="14"/>
  <c r="V10" i="14"/>
  <c r="AB10" i="14"/>
  <c r="AD10" i="14"/>
  <c r="AJ10" i="14"/>
  <c r="AM10" i="14"/>
  <c r="AR10" i="14"/>
  <c r="AS10" i="14"/>
  <c r="AX10" i="14"/>
  <c r="AY10" i="14"/>
  <c r="BC10" i="14"/>
  <c r="BF10" i="14"/>
  <c r="BJ10" i="14"/>
  <c r="BK10" i="14"/>
  <c r="B11" i="14"/>
  <c r="C11" i="14" s="1"/>
  <c r="R11" i="14" s="1"/>
  <c r="S11" i="14"/>
  <c r="W11" i="14"/>
  <c r="AA11" i="14"/>
  <c r="AG11" i="14"/>
  <c r="AJ11" i="14"/>
  <c r="AK11" i="14"/>
  <c r="AS11" i="14"/>
  <c r="AT11" i="14"/>
  <c r="AY11" i="14"/>
  <c r="BC11" i="14"/>
  <c r="BH11" i="14"/>
  <c r="BK11" i="14"/>
  <c r="B12" i="14"/>
  <c r="C12" i="14" s="1"/>
  <c r="V12" i="14"/>
  <c r="AG12" i="14"/>
  <c r="AO12" i="14"/>
  <c r="AY12" i="14"/>
  <c r="BG12" i="14"/>
  <c r="B13" i="14"/>
  <c r="C13" i="14" s="1"/>
  <c r="R13" i="14" s="1"/>
  <c r="W13" i="14"/>
  <c r="AA13" i="14"/>
  <c r="AJ13" i="14"/>
  <c r="AK13" i="14"/>
  <c r="AT13" i="14"/>
  <c r="AY13" i="14"/>
  <c r="BH13" i="14"/>
  <c r="BK13" i="14"/>
  <c r="B14" i="14"/>
  <c r="C14" i="14" s="1"/>
  <c r="V14" i="14" s="1"/>
  <c r="AG14" i="14"/>
  <c r="AO14" i="14"/>
  <c r="AY14" i="14"/>
  <c r="B15" i="14"/>
  <c r="C15" i="14" s="1"/>
  <c r="B16" i="14"/>
  <c r="C16" i="14" s="1"/>
  <c r="V16" i="14" s="1"/>
  <c r="AO16" i="14"/>
  <c r="AY16" i="14"/>
  <c r="B17" i="14"/>
  <c r="C17" i="14" s="1"/>
  <c r="R17" i="14"/>
  <c r="S17" i="14"/>
  <c r="W17" i="14"/>
  <c r="AA17" i="14"/>
  <c r="AB17" i="14"/>
  <c r="AG17" i="14"/>
  <c r="AJ17" i="14"/>
  <c r="AK17" i="14"/>
  <c r="AP17" i="14"/>
  <c r="AS17" i="14"/>
  <c r="AT17" i="14"/>
  <c r="AY17" i="14"/>
  <c r="BB17" i="14"/>
  <c r="BC17" i="14"/>
  <c r="BH17" i="14"/>
  <c r="BK17" i="14"/>
  <c r="B18" i="14"/>
  <c r="C18" i="14" s="1"/>
  <c r="V18" i="14" s="1"/>
  <c r="BG18" i="14"/>
  <c r="B19" i="14"/>
  <c r="C19" i="14" s="1"/>
  <c r="R19" i="14" s="1"/>
  <c r="S19" i="14"/>
  <c r="W19" i="14"/>
  <c r="AA19" i="14"/>
  <c r="AG19" i="14"/>
  <c r="AJ19" i="14"/>
  <c r="AK19" i="14"/>
  <c r="AS19" i="14"/>
  <c r="AT19" i="14"/>
  <c r="AY19" i="14"/>
  <c r="BC19" i="14"/>
  <c r="BH19" i="14"/>
  <c r="BK19" i="14"/>
  <c r="B20" i="14"/>
  <c r="C20" i="14" s="1"/>
  <c r="V20" i="14"/>
  <c r="AG20" i="14"/>
  <c r="AO20" i="14"/>
  <c r="AY20" i="14"/>
  <c r="BG20" i="14"/>
  <c r="B21" i="14"/>
  <c r="C21" i="14" s="1"/>
  <c r="B22" i="14"/>
  <c r="C22" i="14" s="1"/>
  <c r="V22" i="14" s="1"/>
  <c r="AG22" i="14"/>
  <c r="AO22" i="14"/>
  <c r="AY22" i="14"/>
  <c r="B23" i="14"/>
  <c r="C23" i="14" s="1"/>
  <c r="R23" i="14" s="1"/>
  <c r="AB23" i="14"/>
  <c r="AK23" i="14"/>
  <c r="BB23" i="14"/>
  <c r="BK23" i="14"/>
  <c r="B24" i="14"/>
  <c r="C24" i="14" s="1"/>
  <c r="AK24" i="14" s="1"/>
  <c r="AS24" i="14"/>
  <c r="BJ24" i="14"/>
  <c r="B25" i="14"/>
  <c r="C25" i="14" s="1"/>
  <c r="S25" i="14" s="1"/>
  <c r="U25" i="14"/>
  <c r="Z25" i="14"/>
  <c r="AA25" i="14"/>
  <c r="AG25" i="14"/>
  <c r="AK25" i="14"/>
  <c r="AM25" i="14"/>
  <c r="AS25" i="14"/>
  <c r="AX25" i="14"/>
  <c r="AY25" i="14"/>
  <c r="BF25" i="14"/>
  <c r="BJ25" i="14"/>
  <c r="BK25" i="14"/>
  <c r="B26" i="14"/>
  <c r="C26" i="14" s="1"/>
  <c r="Q26" i="14" s="1"/>
  <c r="R26" i="14"/>
  <c r="U26" i="14"/>
  <c r="V26" i="14"/>
  <c r="AA26" i="14"/>
  <c r="AB26" i="14"/>
  <c r="AD26" i="14"/>
  <c r="AI26" i="14"/>
  <c r="AJ26" i="14"/>
  <c r="AM26" i="14"/>
  <c r="AP26" i="14"/>
  <c r="AS26" i="14"/>
  <c r="AT26" i="14"/>
  <c r="AY26" i="14"/>
  <c r="BA26" i="14"/>
  <c r="BB26" i="14"/>
  <c r="BG26" i="14"/>
  <c r="BH26" i="14"/>
  <c r="BK26" i="14"/>
  <c r="B27" i="14"/>
  <c r="C27" i="14" s="1"/>
  <c r="B28" i="14"/>
  <c r="C28" i="14" s="1"/>
  <c r="U28" i="14"/>
  <c r="Z28" i="14"/>
  <c r="AG28" i="14"/>
  <c r="AK28" i="14"/>
  <c r="AM28" i="14"/>
  <c r="AX28" i="14"/>
  <c r="AY28" i="14"/>
  <c r="BF28" i="14"/>
  <c r="BK28" i="14"/>
  <c r="B29" i="14"/>
  <c r="C29" i="14" s="1"/>
  <c r="R29" i="14" s="1"/>
  <c r="W29" i="14"/>
  <c r="Z29" i="14"/>
  <c r="AG29" i="14"/>
  <c r="AK29" i="14"/>
  <c r="AS29" i="14"/>
  <c r="AW29" i="14"/>
  <c r="BC29" i="14"/>
  <c r="BF29" i="14"/>
  <c r="B30" i="14"/>
  <c r="C30" i="14" s="1"/>
  <c r="B31" i="14"/>
  <c r="C31" i="14" s="1"/>
  <c r="Q31" i="14" s="1"/>
  <c r="V31" i="14"/>
  <c r="Z31" i="14"/>
  <c r="AI31" i="14"/>
  <c r="AM31" i="14"/>
  <c r="AW31" i="14"/>
  <c r="AX31" i="14"/>
  <c r="BG31" i="14"/>
  <c r="BJ31" i="14"/>
  <c r="B32" i="14"/>
  <c r="C32" i="14" s="1"/>
  <c r="Q32" i="14" s="1"/>
  <c r="R32" i="14"/>
  <c r="U32" i="14"/>
  <c r="V32" i="14"/>
  <c r="AA32" i="14"/>
  <c r="AD32" i="14"/>
  <c r="AE32" i="14"/>
  <c r="AJ32" i="14"/>
  <c r="AM32" i="14"/>
  <c r="AO32" i="14"/>
  <c r="AS32" i="14"/>
  <c r="AW32" i="14"/>
  <c r="AX32" i="14"/>
  <c r="BB32" i="14"/>
  <c r="BF32" i="14"/>
  <c r="BG32" i="14"/>
  <c r="BK32" i="14"/>
  <c r="B33" i="14"/>
  <c r="C33" i="14" s="1"/>
  <c r="V33" i="14" s="1"/>
  <c r="B34" i="14"/>
  <c r="C34" i="14" s="1"/>
  <c r="Q34" i="14"/>
  <c r="V34" i="14"/>
  <c r="Z34" i="14"/>
  <c r="AE34" i="14"/>
  <c r="AI34" i="14"/>
  <c r="AO34" i="14"/>
  <c r="AR34" i="14"/>
  <c r="AX34" i="14"/>
  <c r="BA34" i="14"/>
  <c r="BG34" i="14"/>
  <c r="BJ34" i="14"/>
  <c r="B35" i="14"/>
  <c r="C35" i="14" s="1"/>
  <c r="Q35" i="14"/>
  <c r="R35" i="14"/>
  <c r="U35" i="14"/>
  <c r="V35" i="14"/>
  <c r="Z35" i="14"/>
  <c r="AA35" i="14"/>
  <c r="AD35" i="14"/>
  <c r="AE35" i="14"/>
  <c r="AI35" i="14"/>
  <c r="AJ35" i="14"/>
  <c r="AM35" i="14"/>
  <c r="AO35" i="14"/>
  <c r="AR35" i="14"/>
  <c r="AS35" i="14"/>
  <c r="AW35" i="14"/>
  <c r="AX35" i="14"/>
  <c r="BA35" i="14"/>
  <c r="BB35" i="14"/>
  <c r="BF35" i="14"/>
  <c r="BG35" i="14"/>
  <c r="BJ35" i="14"/>
  <c r="BK35" i="14"/>
  <c r="B36" i="14"/>
  <c r="C36" i="14" s="1"/>
  <c r="Q36" i="14" s="1"/>
  <c r="U36" i="14"/>
  <c r="V36" i="14"/>
  <c r="AA36" i="14"/>
  <c r="AE36" i="14"/>
  <c r="AJ36" i="14"/>
  <c r="AM36" i="14"/>
  <c r="AS36" i="14"/>
  <c r="AW36" i="14"/>
  <c r="AX36" i="14"/>
  <c r="BF36" i="14"/>
  <c r="BG36" i="14"/>
  <c r="BK36" i="14"/>
  <c r="B37" i="14"/>
  <c r="C37" i="14" s="1"/>
  <c r="AX37" i="14" s="1"/>
  <c r="B38" i="14"/>
  <c r="C38" i="14" s="1"/>
  <c r="Q38" i="14" s="1"/>
  <c r="C46" i="14"/>
  <c r="B8" i="13"/>
  <c r="C8" i="13" s="1"/>
  <c r="B9" i="13"/>
  <c r="C9" i="13" s="1"/>
  <c r="Y9" i="13" s="1"/>
  <c r="BI9" i="13"/>
  <c r="B10" i="13"/>
  <c r="C10" i="13"/>
  <c r="Z10" i="13" s="1"/>
  <c r="Y10" i="13"/>
  <c r="AH10" i="13"/>
  <c r="AQ10" i="13"/>
  <c r="AZ10" i="13"/>
  <c r="BI10" i="13"/>
  <c r="B11" i="13"/>
  <c r="C11" i="13" s="1"/>
  <c r="AR11" i="13"/>
  <c r="B12" i="13"/>
  <c r="C12" i="13"/>
  <c r="AC12" i="13" s="1"/>
  <c r="U12" i="13"/>
  <c r="AH12" i="13"/>
  <c r="AM12" i="13"/>
  <c r="AU12" i="13"/>
  <c r="BF12" i="13"/>
  <c r="B13" i="13"/>
  <c r="C13" i="13" s="1"/>
  <c r="AH13" i="13" s="1"/>
  <c r="U13" i="13"/>
  <c r="AS13" i="13"/>
  <c r="BF13" i="13"/>
  <c r="B14" i="13"/>
  <c r="C14" i="13" s="1"/>
  <c r="Q14" i="13" s="1"/>
  <c r="T14" i="13"/>
  <c r="Z14" i="13"/>
  <c r="AE14" i="13"/>
  <c r="AL14" i="13"/>
  <c r="AR14" i="13"/>
  <c r="AX14" i="13"/>
  <c r="BE14" i="13"/>
  <c r="BJ14" i="13"/>
  <c r="B15" i="13"/>
  <c r="C15" i="13" s="1"/>
  <c r="U15" i="13"/>
  <c r="AH15" i="13"/>
  <c r="AS15" i="13"/>
  <c r="BF15" i="13"/>
  <c r="B16" i="13"/>
  <c r="C16" i="13" s="1"/>
  <c r="T16" i="13" s="1"/>
  <c r="AX16" i="13"/>
  <c r="B17" i="13"/>
  <c r="C17" i="13" s="1"/>
  <c r="Z17" i="13" s="1"/>
  <c r="T17" i="13"/>
  <c r="AE17" i="13"/>
  <c r="AL17" i="13"/>
  <c r="AR17" i="13"/>
  <c r="BE17" i="13"/>
  <c r="BJ17" i="13"/>
  <c r="B18" i="13"/>
  <c r="C18" i="13" s="1"/>
  <c r="Q18" i="13" s="1"/>
  <c r="T18" i="13"/>
  <c r="Z18" i="13"/>
  <c r="AE18" i="13"/>
  <c r="AL18" i="13"/>
  <c r="AR18" i="13"/>
  <c r="AX18" i="13"/>
  <c r="BE18" i="13"/>
  <c r="BJ18" i="13"/>
  <c r="B19" i="13"/>
  <c r="C19" i="13" s="1"/>
  <c r="T19" i="13"/>
  <c r="Z19" i="13"/>
  <c r="AE19" i="13"/>
  <c r="AL19" i="13"/>
  <c r="AR19" i="13"/>
  <c r="AX19" i="13"/>
  <c r="BE19" i="13"/>
  <c r="BJ19" i="13"/>
  <c r="B20" i="13"/>
  <c r="C20" i="13" s="1"/>
  <c r="B21" i="13"/>
  <c r="C21" i="13" s="1"/>
  <c r="Z21" i="13" s="1"/>
  <c r="T21" i="13"/>
  <c r="AE21" i="13"/>
  <c r="AL21" i="13"/>
  <c r="AR21" i="13"/>
  <c r="BE21" i="13"/>
  <c r="BJ21" i="13"/>
  <c r="B22" i="13"/>
  <c r="C22" i="13" s="1"/>
  <c r="Q22" i="13" s="1"/>
  <c r="T22" i="13"/>
  <c r="Z22" i="13"/>
  <c r="AE22" i="13"/>
  <c r="AL22" i="13"/>
  <c r="AR22" i="13"/>
  <c r="AX22" i="13"/>
  <c r="BE22" i="13"/>
  <c r="BJ22" i="13"/>
  <c r="B23" i="13"/>
  <c r="C23" i="13" s="1"/>
  <c r="T23" i="13"/>
  <c r="Z23" i="13"/>
  <c r="AE23" i="13"/>
  <c r="AL23" i="13"/>
  <c r="AR23" i="13"/>
  <c r="AW23" i="13"/>
  <c r="BA23" i="13"/>
  <c r="BF23" i="13"/>
  <c r="BJ23" i="13"/>
  <c r="B24" i="13"/>
  <c r="C24" i="13" s="1"/>
  <c r="AE24" i="13" s="1"/>
  <c r="V24" i="13"/>
  <c r="AO24" i="13"/>
  <c r="AX24" i="13"/>
  <c r="BG24" i="13"/>
  <c r="B25" i="13"/>
  <c r="C25" i="13" s="1"/>
  <c r="U25" i="13"/>
  <c r="Z25" i="13"/>
  <c r="AD25" i="13"/>
  <c r="AE25" i="13"/>
  <c r="AI25" i="13"/>
  <c r="AM25" i="13"/>
  <c r="AO25" i="13"/>
  <c r="AR25" i="13"/>
  <c r="AW25" i="13"/>
  <c r="AX25" i="13"/>
  <c r="BA25" i="13"/>
  <c r="BF25" i="13"/>
  <c r="BG25" i="13"/>
  <c r="BJ25" i="13"/>
  <c r="B26" i="13"/>
  <c r="C26" i="13" s="1"/>
  <c r="V26" i="13" s="1"/>
  <c r="AX26" i="13"/>
  <c r="B27" i="13"/>
  <c r="C27" i="13" s="1"/>
  <c r="U27" i="13" s="1"/>
  <c r="R27" i="13"/>
  <c r="V27" i="13"/>
  <c r="AA27" i="13"/>
  <c r="AE27" i="13"/>
  <c r="AJ27" i="13"/>
  <c r="AO27" i="13"/>
  <c r="AS27" i="13"/>
  <c r="AX27" i="13"/>
  <c r="BB27" i="13"/>
  <c r="BG27" i="13"/>
  <c r="BK27" i="13"/>
  <c r="B28" i="13"/>
  <c r="C28" i="13" s="1"/>
  <c r="Q28" i="13" s="1"/>
  <c r="R28" i="13"/>
  <c r="V28" i="13"/>
  <c r="AA28" i="13"/>
  <c r="AD28" i="13"/>
  <c r="AJ28" i="13"/>
  <c r="AM28" i="13"/>
  <c r="AO28" i="13"/>
  <c r="AW28" i="13"/>
  <c r="AX28" i="13"/>
  <c r="BB28" i="13"/>
  <c r="BG28" i="13"/>
  <c r="BK28" i="13"/>
  <c r="B29" i="13"/>
  <c r="C29" i="13" s="1"/>
  <c r="U29" i="13" s="1"/>
  <c r="AE29" i="13"/>
  <c r="AX29" i="13"/>
  <c r="B30" i="13"/>
  <c r="C30" i="13" s="1"/>
  <c r="Q30" i="13" s="1"/>
  <c r="B31" i="13"/>
  <c r="C31" i="13" s="1"/>
  <c r="Q31" i="13" s="1"/>
  <c r="B32" i="13"/>
  <c r="C32" i="13" s="1"/>
  <c r="Q32" i="13" s="1"/>
  <c r="R32" i="13"/>
  <c r="U32" i="13"/>
  <c r="V32" i="13"/>
  <c r="AA32" i="13"/>
  <c r="AD32" i="13"/>
  <c r="AE32" i="13"/>
  <c r="AJ32" i="13"/>
  <c r="AM32" i="13"/>
  <c r="AO32" i="13"/>
  <c r="AS32" i="13"/>
  <c r="AW32" i="13"/>
  <c r="AX32" i="13"/>
  <c r="BB32" i="13"/>
  <c r="BF32" i="13"/>
  <c r="BG32" i="13"/>
  <c r="BK32" i="13"/>
  <c r="B33" i="13"/>
  <c r="C33" i="13" s="1"/>
  <c r="U33" i="13" s="1"/>
  <c r="B34" i="13"/>
  <c r="C34" i="13" s="1"/>
  <c r="AE34" i="13"/>
  <c r="AX34" i="13"/>
  <c r="B35" i="13"/>
  <c r="C35" i="13" s="1"/>
  <c r="U35" i="13" s="1"/>
  <c r="R35" i="13"/>
  <c r="V35" i="13"/>
  <c r="AA35" i="13"/>
  <c r="AE35" i="13"/>
  <c r="AJ35" i="13"/>
  <c r="AO35" i="13"/>
  <c r="AS35" i="13"/>
  <c r="AX35" i="13"/>
  <c r="BB35" i="13"/>
  <c r="BG35" i="13"/>
  <c r="BK35" i="13"/>
  <c r="B36" i="13"/>
  <c r="C36" i="13" s="1"/>
  <c r="Q36" i="13" s="1"/>
  <c r="R36" i="13"/>
  <c r="V36" i="13"/>
  <c r="AA36" i="13"/>
  <c r="AD36" i="13"/>
  <c r="AJ36" i="13"/>
  <c r="AM36" i="13"/>
  <c r="AO36" i="13"/>
  <c r="AW36" i="13"/>
  <c r="AX36" i="13"/>
  <c r="BB36" i="13"/>
  <c r="BG36" i="13"/>
  <c r="BK36" i="13"/>
  <c r="B37" i="13"/>
  <c r="C37" i="13" s="1"/>
  <c r="AE37" i="13" s="1"/>
  <c r="AX37" i="13"/>
  <c r="Q38" i="13"/>
  <c r="R38" i="13"/>
  <c r="S38" i="13"/>
  <c r="T38" i="13"/>
  <c r="U38" i="13"/>
  <c r="V38" i="13"/>
  <c r="W38" i="13"/>
  <c r="Y38" i="13"/>
  <c r="Z38" i="13"/>
  <c r="AA38" i="13"/>
  <c r="AB38" i="13"/>
  <c r="AC38" i="13"/>
  <c r="AD38" i="13"/>
  <c r="AE38" i="13"/>
  <c r="AG38" i="13"/>
  <c r="AH38" i="13"/>
  <c r="AI38" i="13"/>
  <c r="AJ38" i="13"/>
  <c r="AK38" i="13"/>
  <c r="AL38" i="13"/>
  <c r="AM38" i="13"/>
  <c r="AO38" i="13"/>
  <c r="AP38" i="13"/>
  <c r="AQ38" i="13"/>
  <c r="AR38" i="13"/>
  <c r="AS38" i="13"/>
  <c r="AT38" i="13"/>
  <c r="AU38" i="13"/>
  <c r="AW38" i="13"/>
  <c r="AX38" i="13"/>
  <c r="AY38" i="13"/>
  <c r="AZ38" i="13"/>
  <c r="BA38" i="13"/>
  <c r="BB38" i="13"/>
  <c r="BC38" i="13"/>
  <c r="BE38" i="13"/>
  <c r="BF38" i="13"/>
  <c r="BG38" i="13"/>
  <c r="BH38" i="13"/>
  <c r="BI38" i="13"/>
  <c r="BJ38" i="13"/>
  <c r="BK38" i="13"/>
  <c r="C46" i="13"/>
  <c r="B8" i="11"/>
  <c r="C8" i="11" s="1"/>
  <c r="S8" i="11" s="1"/>
  <c r="K8" i="11"/>
  <c r="L8" i="11"/>
  <c r="M8" i="11"/>
  <c r="O8" i="11" s="1"/>
  <c r="R8" i="11"/>
  <c r="AE8" i="11"/>
  <c r="AP8" i="11"/>
  <c r="BB8" i="11"/>
  <c r="B9" i="11"/>
  <c r="C9" i="11" s="1"/>
  <c r="V9" i="11" s="1"/>
  <c r="K9" i="11"/>
  <c r="L9" i="11"/>
  <c r="M9" i="11"/>
  <c r="O9" i="11" s="1"/>
  <c r="R9" i="11"/>
  <c r="S9" i="11"/>
  <c r="AA9" i="11"/>
  <c r="AB9" i="11"/>
  <c r="AJ9" i="11"/>
  <c r="AK9" i="11"/>
  <c r="AS9" i="11"/>
  <c r="AT9" i="11"/>
  <c r="BB9" i="11"/>
  <c r="BC9" i="11"/>
  <c r="BK9" i="11"/>
  <c r="B10" i="11"/>
  <c r="C10" i="11" s="1"/>
  <c r="AJ10" i="11" s="1"/>
  <c r="K10" i="11"/>
  <c r="L10" i="11"/>
  <c r="M10" i="11"/>
  <c r="O10" i="11" s="1"/>
  <c r="R10" i="11"/>
  <c r="B11" i="11"/>
  <c r="C11" i="11" s="1"/>
  <c r="AJ11" i="11" s="1"/>
  <c r="K11" i="11"/>
  <c r="L11" i="11"/>
  <c r="M11" i="11"/>
  <c r="O11" i="11" s="1"/>
  <c r="R11" i="11"/>
  <c r="W11" i="11"/>
  <c r="AG11" i="11"/>
  <c r="AP11" i="11"/>
  <c r="AY11" i="11"/>
  <c r="BB11" i="11"/>
  <c r="B12" i="11"/>
  <c r="C12" i="11" s="1"/>
  <c r="S12" i="11" s="1"/>
  <c r="K12" i="11"/>
  <c r="L12" i="11"/>
  <c r="BC12" i="11" s="1"/>
  <c r="M12" i="11"/>
  <c r="O12" i="11" s="1"/>
  <c r="R12" i="11"/>
  <c r="V12" i="11"/>
  <c r="W12" i="11"/>
  <c r="AE12" i="11"/>
  <c r="AG12" i="11"/>
  <c r="AJ12" i="11"/>
  <c r="AP12" i="11"/>
  <c r="AQ12" i="11"/>
  <c r="AT12" i="11"/>
  <c r="AX12" i="11"/>
  <c r="AZ12" i="11"/>
  <c r="BB12" i="11"/>
  <c r="BH12" i="11"/>
  <c r="BI12" i="11"/>
  <c r="B13" i="11"/>
  <c r="C13" i="11" s="1"/>
  <c r="K13" i="11"/>
  <c r="L13" i="11"/>
  <c r="M13" i="11"/>
  <c r="O13" i="11"/>
  <c r="B14" i="11"/>
  <c r="C14" i="11" s="1"/>
  <c r="K14" i="11"/>
  <c r="L14" i="11"/>
  <c r="M14" i="11"/>
  <c r="O14" i="11" s="1"/>
  <c r="S14" i="11"/>
  <c r="AA14" i="11"/>
  <c r="AY14" i="11"/>
  <c r="BG14" i="11"/>
  <c r="B15" i="11"/>
  <c r="C15" i="11" s="1"/>
  <c r="K15" i="11"/>
  <c r="L15" i="11"/>
  <c r="M15" i="11"/>
  <c r="O15" i="11" s="1"/>
  <c r="R15" i="11"/>
  <c r="S15" i="11"/>
  <c r="W15" i="11"/>
  <c r="Y15" i="11"/>
  <c r="AA15" i="11"/>
  <c r="AE15" i="11"/>
  <c r="AG15" i="11"/>
  <c r="AJ15" i="11"/>
  <c r="AL15" i="11"/>
  <c r="AP15" i="11"/>
  <c r="AQ15" i="11"/>
  <c r="AU15" i="11"/>
  <c r="AX15" i="11"/>
  <c r="AY15" i="11"/>
  <c r="BC15" i="11"/>
  <c r="BE15" i="11"/>
  <c r="BH15" i="11"/>
  <c r="BK15" i="11"/>
  <c r="B16" i="11"/>
  <c r="C16" i="11"/>
  <c r="K16" i="11"/>
  <c r="L16" i="11"/>
  <c r="M16" i="11"/>
  <c r="O16" i="11"/>
  <c r="B17" i="11"/>
  <c r="C17" i="11" s="1"/>
  <c r="K17" i="11"/>
  <c r="L17" i="11"/>
  <c r="M17" i="11"/>
  <c r="O17" i="11" s="1"/>
  <c r="V17" i="11"/>
  <c r="AC17" i="11"/>
  <c r="AL17" i="11"/>
  <c r="BB17" i="11"/>
  <c r="BK17" i="11"/>
  <c r="B18" i="11"/>
  <c r="C18" i="11"/>
  <c r="S18" i="11" s="1"/>
  <c r="K18" i="11"/>
  <c r="L18" i="11"/>
  <c r="M18" i="11"/>
  <c r="O18" i="11"/>
  <c r="T18" i="11"/>
  <c r="AG18" i="11"/>
  <c r="AK18" i="11"/>
  <c r="AX18" i="11"/>
  <c r="AZ18" i="11"/>
  <c r="B19" i="11"/>
  <c r="C19" i="11" s="1"/>
  <c r="S19" i="11" s="1"/>
  <c r="K19" i="11"/>
  <c r="L19" i="11"/>
  <c r="M19" i="11"/>
  <c r="O19" i="11" s="1"/>
  <c r="R19" i="11"/>
  <c r="T19" i="11"/>
  <c r="AG19" i="11"/>
  <c r="AK19" i="11"/>
  <c r="AX19" i="11"/>
  <c r="BB19" i="11"/>
  <c r="B20" i="11"/>
  <c r="C20" i="11"/>
  <c r="R20" i="11" s="1"/>
  <c r="K20" i="11"/>
  <c r="L20" i="11"/>
  <c r="M20" i="11"/>
  <c r="O20" i="11"/>
  <c r="B21" i="11"/>
  <c r="C21" i="11"/>
  <c r="AE21" i="11" s="1"/>
  <c r="K21" i="11"/>
  <c r="L21" i="11"/>
  <c r="M21" i="11"/>
  <c r="O21" i="11"/>
  <c r="W21" i="11"/>
  <c r="AQ21" i="11"/>
  <c r="AX21" i="11"/>
  <c r="B22" i="11"/>
  <c r="C22" i="11" s="1"/>
  <c r="AC22" i="11" s="1"/>
  <c r="K22" i="11"/>
  <c r="L22" i="11"/>
  <c r="M22" i="11"/>
  <c r="O22" i="11" s="1"/>
  <c r="R22" i="11"/>
  <c r="W22" i="11"/>
  <c r="AP22" i="11"/>
  <c r="AU22" i="11"/>
  <c r="B23" i="11"/>
  <c r="C23" i="11"/>
  <c r="V23" i="11" s="1"/>
  <c r="K23" i="11"/>
  <c r="L23" i="11"/>
  <c r="M23" i="11"/>
  <c r="O23" i="11"/>
  <c r="B24" i="11"/>
  <c r="C24" i="11" s="1"/>
  <c r="AS24" i="11" s="1"/>
  <c r="K24" i="11"/>
  <c r="L24" i="11"/>
  <c r="M24" i="11"/>
  <c r="O24" i="11" s="1"/>
  <c r="T24" i="11"/>
  <c r="AA24" i="11"/>
  <c r="AG24" i="11"/>
  <c r="AY24" i="11"/>
  <c r="BE24" i="11"/>
  <c r="B25" i="11"/>
  <c r="C25" i="11" s="1"/>
  <c r="K25" i="11"/>
  <c r="L25" i="11"/>
  <c r="M25" i="11"/>
  <c r="O25" i="11"/>
  <c r="B26" i="11"/>
  <c r="C26" i="11" s="1"/>
  <c r="K26" i="11"/>
  <c r="L26" i="11"/>
  <c r="M26" i="11"/>
  <c r="O26" i="11" s="1"/>
  <c r="R26" i="11"/>
  <c r="W26" i="11"/>
  <c r="AP26" i="11"/>
  <c r="AU26" i="11"/>
  <c r="B27" i="11"/>
  <c r="C27" i="11"/>
  <c r="K27" i="11"/>
  <c r="L27" i="11"/>
  <c r="M27" i="11"/>
  <c r="O27" i="11"/>
  <c r="AO27" i="11"/>
  <c r="B28" i="11"/>
  <c r="C28" i="11" s="1"/>
  <c r="AS28" i="11" s="1"/>
  <c r="K28" i="11"/>
  <c r="L28" i="11"/>
  <c r="M28" i="11"/>
  <c r="O28" i="11" s="1"/>
  <c r="B29" i="11"/>
  <c r="C29" i="11"/>
  <c r="R29" i="11" s="1"/>
  <c r="K29" i="11"/>
  <c r="L29" i="11"/>
  <c r="M29" i="11"/>
  <c r="O29" i="11"/>
  <c r="S29" i="11"/>
  <c r="V29" i="11"/>
  <c r="AB29" i="11"/>
  <c r="AE29" i="11"/>
  <c r="AH29" i="11"/>
  <c r="AO29" i="11"/>
  <c r="AQ29" i="11"/>
  <c r="AT29" i="11"/>
  <c r="AZ29" i="11"/>
  <c r="BC29" i="11"/>
  <c r="BG29" i="11"/>
  <c r="B30" i="11"/>
  <c r="C30" i="11" s="1"/>
  <c r="AJ30" i="11" s="1"/>
  <c r="K30" i="11"/>
  <c r="L30" i="11"/>
  <c r="M30" i="11"/>
  <c r="O30" i="11" s="1"/>
  <c r="R30" i="11"/>
  <c r="W30" i="11"/>
  <c r="AC30" i="11"/>
  <c r="AP30" i="11"/>
  <c r="AU30" i="11"/>
  <c r="BB30" i="11"/>
  <c r="B31" i="11"/>
  <c r="C31" i="11"/>
  <c r="AB31" i="11" s="1"/>
  <c r="K31" i="11"/>
  <c r="L31" i="11"/>
  <c r="M31" i="11"/>
  <c r="O31" i="11"/>
  <c r="V31" i="11"/>
  <c r="AT31" i="11"/>
  <c r="AZ31" i="11"/>
  <c r="B32" i="11"/>
  <c r="C32" i="11" s="1"/>
  <c r="K32" i="11"/>
  <c r="L32" i="11"/>
  <c r="M32" i="11"/>
  <c r="O32" i="11" s="1"/>
  <c r="T32" i="11"/>
  <c r="AA32" i="11"/>
  <c r="AG32" i="11"/>
  <c r="AS32" i="11"/>
  <c r="AY32" i="11"/>
  <c r="BE32" i="11"/>
  <c r="B33" i="11"/>
  <c r="C33" i="11"/>
  <c r="R33" i="11" s="1"/>
  <c r="K33" i="11"/>
  <c r="L33" i="11"/>
  <c r="M33" i="11"/>
  <c r="O33" i="11"/>
  <c r="AO33" i="11"/>
  <c r="AZ33" i="11"/>
  <c r="B34" i="11"/>
  <c r="C34" i="11" s="1"/>
  <c r="W34" i="11" s="1"/>
  <c r="K34" i="11"/>
  <c r="L34" i="11"/>
  <c r="M34" i="11"/>
  <c r="O34" i="11" s="1"/>
  <c r="B35" i="11"/>
  <c r="C35" i="11" s="1"/>
  <c r="AO35" i="11" s="1"/>
  <c r="K35" i="11"/>
  <c r="L35" i="11"/>
  <c r="M35" i="11"/>
  <c r="O35" i="11"/>
  <c r="B36" i="11"/>
  <c r="C36" i="11" s="1"/>
  <c r="AL36" i="11" s="1"/>
  <c r="K36" i="11"/>
  <c r="L36" i="11"/>
  <c r="M36" i="11"/>
  <c r="O36" i="11" s="1"/>
  <c r="T36" i="11"/>
  <c r="BE36" i="11"/>
  <c r="B37" i="11"/>
  <c r="C37" i="11" s="1"/>
  <c r="K37" i="11"/>
  <c r="L37" i="11"/>
  <c r="M37" i="11"/>
  <c r="O37" i="11"/>
  <c r="Q38" i="11"/>
  <c r="R38" i="11"/>
  <c r="S38" i="11"/>
  <c r="T38" i="11"/>
  <c r="U38" i="11"/>
  <c r="V38" i="11"/>
  <c r="W38" i="11"/>
  <c r="Y38" i="11"/>
  <c r="Z38" i="11"/>
  <c r="AA38" i="11"/>
  <c r="AB38" i="11"/>
  <c r="AC38" i="11"/>
  <c r="AD38" i="11"/>
  <c r="AE38" i="11"/>
  <c r="AG38" i="11"/>
  <c r="AH38" i="11"/>
  <c r="AI38" i="11"/>
  <c r="AJ38" i="11"/>
  <c r="AK38" i="11"/>
  <c r="AL38" i="11"/>
  <c r="AM38" i="11"/>
  <c r="AO38" i="11"/>
  <c r="AP38" i="11"/>
  <c r="AQ38" i="11"/>
  <c r="AR38" i="11"/>
  <c r="AS38" i="11"/>
  <c r="AT38" i="11"/>
  <c r="AU38" i="11"/>
  <c r="AW38" i="11"/>
  <c r="AX38" i="11"/>
  <c r="AY38" i="11"/>
  <c r="AZ38" i="11"/>
  <c r="BA38" i="11"/>
  <c r="BB38" i="11"/>
  <c r="BC38" i="11"/>
  <c r="BE38" i="11"/>
  <c r="BF38" i="11"/>
  <c r="BG38" i="11"/>
  <c r="BH38" i="11"/>
  <c r="BI38" i="11"/>
  <c r="BJ38" i="11"/>
  <c r="BK38" i="11"/>
  <c r="E39" i="11"/>
  <c r="C14" i="2" s="1"/>
  <c r="F39" i="11"/>
  <c r="D14" i="2" s="1"/>
  <c r="G39" i="11"/>
  <c r="E14" i="2" s="1"/>
  <c r="H39" i="11"/>
  <c r="F14" i="2" s="1"/>
  <c r="I39" i="11"/>
  <c r="G14" i="2" s="1"/>
  <c r="J39" i="11"/>
  <c r="H14" i="2" s="1"/>
  <c r="K39" i="11"/>
  <c r="I14" i="2" s="1"/>
  <c r="L39" i="11"/>
  <c r="J14" i="2" s="1"/>
  <c r="N39" i="11"/>
  <c r="L14" i="2" s="1"/>
  <c r="C46" i="11"/>
  <c r="B8" i="10"/>
  <c r="C8" i="10" s="1"/>
  <c r="K8" i="10"/>
  <c r="L8" i="10"/>
  <c r="M8" i="10"/>
  <c r="O8" i="10"/>
  <c r="B9" i="10"/>
  <c r="C9" i="10" s="1"/>
  <c r="K9" i="10"/>
  <c r="L9" i="10"/>
  <c r="M9" i="10"/>
  <c r="O9" i="10"/>
  <c r="B10" i="10"/>
  <c r="C10" i="10" s="1"/>
  <c r="Y10" i="10" s="1"/>
  <c r="K10" i="10"/>
  <c r="L10" i="10"/>
  <c r="M10" i="10"/>
  <c r="O10" i="10"/>
  <c r="AQ10" i="10"/>
  <c r="B11" i="10"/>
  <c r="C11" i="10" s="1"/>
  <c r="R11" i="10" s="1"/>
  <c r="K11" i="10"/>
  <c r="L11" i="10"/>
  <c r="M11" i="10"/>
  <c r="O11" i="10"/>
  <c r="AC11" i="10"/>
  <c r="BB11" i="10"/>
  <c r="B12" i="10"/>
  <c r="C12" i="10" s="1"/>
  <c r="K12" i="10"/>
  <c r="L12" i="10"/>
  <c r="M12" i="10"/>
  <c r="O12" i="10"/>
  <c r="V12" i="10"/>
  <c r="AO12" i="10"/>
  <c r="AX12" i="10"/>
  <c r="BI12" i="10"/>
  <c r="B13" i="10"/>
  <c r="C13" i="10" s="1"/>
  <c r="K13" i="10"/>
  <c r="L13" i="10"/>
  <c r="M13" i="10"/>
  <c r="O13" i="10"/>
  <c r="AH13" i="10"/>
  <c r="B14" i="10"/>
  <c r="C14" i="10"/>
  <c r="AO14" i="10" s="1"/>
  <c r="K14" i="10"/>
  <c r="L14" i="10"/>
  <c r="M14" i="10"/>
  <c r="O14" i="10"/>
  <c r="BK14" i="10"/>
  <c r="B15" i="10"/>
  <c r="C15" i="10" s="1"/>
  <c r="K15" i="10"/>
  <c r="L15" i="10"/>
  <c r="M15" i="10"/>
  <c r="O15" i="10"/>
  <c r="Y15" i="10"/>
  <c r="AQ15" i="10"/>
  <c r="BI15" i="10"/>
  <c r="B16" i="10"/>
  <c r="C16" i="10" s="1"/>
  <c r="K16" i="10"/>
  <c r="L16" i="10"/>
  <c r="M16" i="10"/>
  <c r="O16" i="10"/>
  <c r="T16" i="10"/>
  <c r="AC16" i="10"/>
  <c r="AL16" i="10"/>
  <c r="AU16" i="10"/>
  <c r="BE16" i="10"/>
  <c r="B17" i="10"/>
  <c r="C17" i="10" s="1"/>
  <c r="K17" i="10"/>
  <c r="L17" i="10"/>
  <c r="M17" i="10"/>
  <c r="O17" i="10"/>
  <c r="AZ17" i="10"/>
  <c r="B18" i="10"/>
  <c r="C18" i="10" s="1"/>
  <c r="K18" i="10"/>
  <c r="L18" i="10"/>
  <c r="M18" i="10"/>
  <c r="O18" i="10"/>
  <c r="V18" i="10"/>
  <c r="AH18" i="10"/>
  <c r="AS18" i="10"/>
  <c r="BG18" i="10"/>
  <c r="B19" i="10"/>
  <c r="C19" i="10"/>
  <c r="K19" i="10"/>
  <c r="L19" i="10"/>
  <c r="M19" i="10"/>
  <c r="O19" i="10"/>
  <c r="AH19" i="10"/>
  <c r="B20" i="10"/>
  <c r="C20" i="10" s="1"/>
  <c r="R20" i="10" s="1"/>
  <c r="K20" i="10"/>
  <c r="L20" i="10"/>
  <c r="M20" i="10"/>
  <c r="O20" i="10"/>
  <c r="AA20" i="10"/>
  <c r="AS20" i="10"/>
  <c r="BK20" i="10"/>
  <c r="B21" i="10"/>
  <c r="C21" i="10" s="1"/>
  <c r="AQ21" i="10" s="1"/>
  <c r="K21" i="10"/>
  <c r="L21" i="10"/>
  <c r="M21" i="10"/>
  <c r="O21" i="10"/>
  <c r="AZ21" i="10"/>
  <c r="B22" i="10"/>
  <c r="C22" i="10" s="1"/>
  <c r="K22" i="10"/>
  <c r="L22" i="10"/>
  <c r="M22" i="10"/>
  <c r="O22" i="10"/>
  <c r="V22" i="10"/>
  <c r="AS22" i="10"/>
  <c r="BG22" i="10"/>
  <c r="B23" i="10"/>
  <c r="C23" i="10"/>
  <c r="K23" i="10"/>
  <c r="L23" i="10"/>
  <c r="M23" i="10"/>
  <c r="O23" i="10"/>
  <c r="AH23" i="10"/>
  <c r="AZ23" i="10"/>
  <c r="B24" i="10"/>
  <c r="C24" i="10"/>
  <c r="K24" i="10"/>
  <c r="L24" i="10"/>
  <c r="M24" i="10"/>
  <c r="O24" i="10"/>
  <c r="Y24" i="10"/>
  <c r="AH24" i="10"/>
  <c r="AQ24" i="10"/>
  <c r="AZ24" i="10"/>
  <c r="BI24" i="10"/>
  <c r="B25" i="10"/>
  <c r="C25" i="10"/>
  <c r="AQ25" i="10" s="1"/>
  <c r="K25" i="10"/>
  <c r="L25" i="10"/>
  <c r="M25" i="10"/>
  <c r="O25" i="10"/>
  <c r="B26" i="10"/>
  <c r="C26" i="10" s="1"/>
  <c r="Y26" i="10" s="1"/>
  <c r="K26" i="10"/>
  <c r="L26" i="10"/>
  <c r="M26" i="10"/>
  <c r="O26" i="10"/>
  <c r="V26" i="10"/>
  <c r="AH26" i="10"/>
  <c r="AJ26" i="10"/>
  <c r="AS26" i="10"/>
  <c r="BG26" i="10"/>
  <c r="BI26" i="10"/>
  <c r="B27" i="10"/>
  <c r="C27" i="10"/>
  <c r="K27" i="10"/>
  <c r="L27" i="10"/>
  <c r="M27" i="10"/>
  <c r="O27" i="10"/>
  <c r="T27" i="10"/>
  <c r="AH27" i="10"/>
  <c r="AL27" i="10"/>
  <c r="AZ27" i="10"/>
  <c r="BE27" i="10"/>
  <c r="B28" i="10"/>
  <c r="C28" i="10"/>
  <c r="R28" i="10" s="1"/>
  <c r="K28" i="10"/>
  <c r="L28" i="10"/>
  <c r="M28" i="10"/>
  <c r="O28" i="10"/>
  <c r="Y28" i="10"/>
  <c r="AH28" i="10"/>
  <c r="AQ28" i="10"/>
  <c r="AZ28" i="10"/>
  <c r="BI28" i="10"/>
  <c r="B29" i="10"/>
  <c r="C29" i="10"/>
  <c r="K29" i="10"/>
  <c r="L29" i="10"/>
  <c r="M29" i="10"/>
  <c r="O29" i="10"/>
  <c r="B30" i="10"/>
  <c r="C30" i="10" s="1"/>
  <c r="K30" i="10"/>
  <c r="L30" i="10"/>
  <c r="M30" i="10"/>
  <c r="O30" i="10"/>
  <c r="B31" i="10"/>
  <c r="C31" i="10"/>
  <c r="R31" i="10" s="1"/>
  <c r="K31" i="10"/>
  <c r="L31" i="10"/>
  <c r="M31" i="10"/>
  <c r="O31" i="10"/>
  <c r="T31" i="10"/>
  <c r="Y31" i="10"/>
  <c r="AH31" i="10"/>
  <c r="AL31" i="10"/>
  <c r="AQ31" i="10"/>
  <c r="AZ31" i="10"/>
  <c r="BE31" i="10"/>
  <c r="BI31" i="10"/>
  <c r="B32" i="10"/>
  <c r="C32" i="10"/>
  <c r="T32" i="10" s="1"/>
  <c r="K32" i="10"/>
  <c r="L32" i="10"/>
  <c r="M32" i="10"/>
  <c r="O32" i="10"/>
  <c r="R32" i="10"/>
  <c r="Y32" i="10"/>
  <c r="AA32" i="10"/>
  <c r="AC32" i="10"/>
  <c r="AJ32" i="10"/>
  <c r="AL32" i="10"/>
  <c r="AQ32" i="10"/>
  <c r="AU32" i="10"/>
  <c r="AZ32" i="10"/>
  <c r="BB32" i="10"/>
  <c r="BI32" i="10"/>
  <c r="BK32" i="10"/>
  <c r="B33" i="10"/>
  <c r="C33" i="10" s="1"/>
  <c r="AQ33" i="10" s="1"/>
  <c r="K33" i="10"/>
  <c r="L33" i="10"/>
  <c r="M33" i="10"/>
  <c r="O33" i="10"/>
  <c r="B34" i="10"/>
  <c r="C34" i="10" s="1"/>
  <c r="K34" i="10"/>
  <c r="L34" i="10"/>
  <c r="M34" i="10"/>
  <c r="O34" i="10"/>
  <c r="B35" i="10"/>
  <c r="C35" i="10"/>
  <c r="K35" i="10"/>
  <c r="L35" i="10"/>
  <c r="M35" i="10"/>
  <c r="O35" i="10"/>
  <c r="T35" i="10"/>
  <c r="Y35" i="10"/>
  <c r="AH35" i="10"/>
  <c r="AL35" i="10"/>
  <c r="AQ35" i="10"/>
  <c r="AZ35" i="10"/>
  <c r="BE35" i="10"/>
  <c r="BI35" i="10"/>
  <c r="B36" i="10"/>
  <c r="C36" i="10"/>
  <c r="T36" i="10" s="1"/>
  <c r="K36" i="10"/>
  <c r="L36" i="10"/>
  <c r="M36" i="10"/>
  <c r="O36" i="10"/>
  <c r="R36" i="10"/>
  <c r="Y36" i="10"/>
  <c r="AA36" i="10"/>
  <c r="AC36" i="10"/>
  <c r="AJ36" i="10"/>
  <c r="AL36" i="10"/>
  <c r="AO36" i="10"/>
  <c r="AS36" i="10"/>
  <c r="AU36" i="10"/>
  <c r="AX36" i="10"/>
  <c r="BB36" i="10"/>
  <c r="BE36" i="10"/>
  <c r="BG36" i="10"/>
  <c r="BK36" i="10"/>
  <c r="B37" i="10"/>
  <c r="C37" i="10"/>
  <c r="AZ37" i="10" s="1"/>
  <c r="K37" i="10"/>
  <c r="L37" i="10"/>
  <c r="M37" i="10"/>
  <c r="O37" i="10"/>
  <c r="AH37" i="10"/>
  <c r="B38" i="10"/>
  <c r="C38" i="10" s="1"/>
  <c r="E39" i="10"/>
  <c r="C13" i="2" s="1"/>
  <c r="F39" i="10"/>
  <c r="D13" i="2" s="1"/>
  <c r="G39" i="10"/>
  <c r="E13" i="2" s="1"/>
  <c r="H39" i="10"/>
  <c r="F13" i="2" s="1"/>
  <c r="I39" i="10"/>
  <c r="G13" i="2" s="1"/>
  <c r="J39" i="10"/>
  <c r="H13" i="2" s="1"/>
  <c r="K39" i="10"/>
  <c r="I13" i="2" s="1"/>
  <c r="L39" i="10"/>
  <c r="J13" i="2" s="1"/>
  <c r="M39" i="10"/>
  <c r="K13" i="2" s="1"/>
  <c r="N39" i="10"/>
  <c r="L13" i="2" s="1"/>
  <c r="C46" i="10"/>
  <c r="B8" i="9"/>
  <c r="C8" i="9" s="1"/>
  <c r="K8" i="9"/>
  <c r="L8" i="9"/>
  <c r="M8" i="9"/>
  <c r="O8" i="9"/>
  <c r="B9" i="9"/>
  <c r="C9" i="9" s="1"/>
  <c r="K9" i="9"/>
  <c r="L9" i="9"/>
  <c r="M9" i="9"/>
  <c r="O9" i="9"/>
  <c r="B10" i="9"/>
  <c r="C10" i="9" s="1"/>
  <c r="K10" i="9"/>
  <c r="L10" i="9"/>
  <c r="M10" i="9"/>
  <c r="O10" i="9"/>
  <c r="B11" i="9"/>
  <c r="C11" i="9"/>
  <c r="Y11" i="9" s="1"/>
  <c r="K11" i="9"/>
  <c r="L11" i="9"/>
  <c r="M11" i="9"/>
  <c r="O11" i="9"/>
  <c r="AH11" i="9"/>
  <c r="AZ11" i="9"/>
  <c r="B12" i="9"/>
  <c r="C12" i="9"/>
  <c r="V12" i="9" s="1"/>
  <c r="K12" i="9"/>
  <c r="L12" i="9"/>
  <c r="M12" i="9"/>
  <c r="O12" i="9"/>
  <c r="AA12" i="9"/>
  <c r="AO12" i="9"/>
  <c r="AZ12" i="9"/>
  <c r="BK12" i="9"/>
  <c r="B13" i="9"/>
  <c r="C13" i="9"/>
  <c r="AC13" i="9" s="1"/>
  <c r="K13" i="9"/>
  <c r="L13" i="9"/>
  <c r="M13" i="9"/>
  <c r="O13" i="9"/>
  <c r="AH13" i="9"/>
  <c r="B14" i="9"/>
  <c r="C14" i="9" s="1"/>
  <c r="K14" i="9"/>
  <c r="L14" i="9"/>
  <c r="M14" i="9"/>
  <c r="B15" i="9"/>
  <c r="C15" i="9"/>
  <c r="S15" i="9" s="1"/>
  <c r="K15" i="9"/>
  <c r="L15" i="9"/>
  <c r="M15" i="9"/>
  <c r="O15" i="9"/>
  <c r="B16" i="9"/>
  <c r="C16" i="9" s="1"/>
  <c r="T16" i="9" s="1"/>
  <c r="K16" i="9"/>
  <c r="L16" i="9"/>
  <c r="M16" i="9"/>
  <c r="O16" i="9" s="1"/>
  <c r="R16" i="9"/>
  <c r="BH16" i="9"/>
  <c r="B17" i="9"/>
  <c r="C17" i="9" s="1"/>
  <c r="S17" i="9" s="1"/>
  <c r="K17" i="9"/>
  <c r="L17" i="9"/>
  <c r="M17" i="9"/>
  <c r="Q17" i="9"/>
  <c r="U17" i="9"/>
  <c r="W17" i="9"/>
  <c r="Z17" i="9"/>
  <c r="AD17" i="9"/>
  <c r="AG17" i="9"/>
  <c r="AI17" i="9"/>
  <c r="AM17" i="9"/>
  <c r="AP17" i="9"/>
  <c r="AR17" i="9"/>
  <c r="AW17" i="9"/>
  <c r="AY17" i="9"/>
  <c r="BA17" i="9"/>
  <c r="BF17" i="9"/>
  <c r="BH17" i="9"/>
  <c r="B18" i="9"/>
  <c r="C18" i="9" s="1"/>
  <c r="U18" i="9" s="1"/>
  <c r="K18" i="9"/>
  <c r="L18" i="9"/>
  <c r="M18" i="9"/>
  <c r="O18" i="9" s="1"/>
  <c r="Q18" i="9"/>
  <c r="Z18" i="9"/>
  <c r="AI18" i="9"/>
  <c r="AR18" i="9"/>
  <c r="BA18" i="9"/>
  <c r="BJ18" i="9"/>
  <c r="B19" i="9"/>
  <c r="C19" i="9" s="1"/>
  <c r="S19" i="9" s="1"/>
  <c r="K19" i="9"/>
  <c r="L19" i="9"/>
  <c r="M19" i="9"/>
  <c r="O19" i="9" s="1"/>
  <c r="Q19" i="9"/>
  <c r="AB19" i="9"/>
  <c r="AI19" i="9"/>
  <c r="AT19" i="9"/>
  <c r="BA19" i="9"/>
  <c r="B20" i="9"/>
  <c r="C20" i="9" s="1"/>
  <c r="AG20" i="9" s="1"/>
  <c r="K20" i="9"/>
  <c r="L20" i="9"/>
  <c r="M20" i="9"/>
  <c r="O20" i="9" s="1"/>
  <c r="Q20" i="9"/>
  <c r="B21" i="9"/>
  <c r="C21" i="9" s="1"/>
  <c r="S21" i="9" s="1"/>
  <c r="K21" i="9"/>
  <c r="L21" i="9"/>
  <c r="M21" i="9"/>
  <c r="O21" i="9" s="1"/>
  <c r="Q21" i="9"/>
  <c r="U21" i="9"/>
  <c r="W21" i="9"/>
  <c r="AD21" i="9"/>
  <c r="AG21" i="9"/>
  <c r="AI21" i="9"/>
  <c r="AP21" i="9"/>
  <c r="AR21" i="9"/>
  <c r="AW21" i="9"/>
  <c r="BA21" i="9"/>
  <c r="BF21" i="9"/>
  <c r="BH21" i="9"/>
  <c r="B22" i="9"/>
  <c r="C22" i="9" s="1"/>
  <c r="W22" i="9" s="1"/>
  <c r="K22" i="9"/>
  <c r="AR22" i="9" s="1"/>
  <c r="L22" i="9"/>
  <c r="M22" i="9"/>
  <c r="O22" i="9" s="1"/>
  <c r="Q22" i="9"/>
  <c r="S22" i="9"/>
  <c r="Z22" i="9"/>
  <c r="AB22" i="9"/>
  <c r="AI22" i="9"/>
  <c r="AK22" i="9"/>
  <c r="AT22" i="9"/>
  <c r="AW22" i="9"/>
  <c r="BC22" i="9"/>
  <c r="BF22" i="9"/>
  <c r="B23" i="9"/>
  <c r="C23" i="9" s="1"/>
  <c r="AK23" i="9" s="1"/>
  <c r="K23" i="9"/>
  <c r="L23" i="9"/>
  <c r="M23" i="9"/>
  <c r="O23" i="9" s="1"/>
  <c r="Q23" i="9"/>
  <c r="S23" i="9"/>
  <c r="BA23" i="9"/>
  <c r="BC23" i="9"/>
  <c r="B24" i="9"/>
  <c r="C24" i="9" s="1"/>
  <c r="W24" i="9" s="1"/>
  <c r="K24" i="9"/>
  <c r="L24" i="9"/>
  <c r="M24" i="9"/>
  <c r="O24" i="9" s="1"/>
  <c r="Q24" i="9"/>
  <c r="Z24" i="9"/>
  <c r="AI24" i="9"/>
  <c r="AP24" i="9"/>
  <c r="BA24" i="9"/>
  <c r="BH24" i="9"/>
  <c r="BJ24" i="9"/>
  <c r="B25" i="9"/>
  <c r="C25" i="9" s="1"/>
  <c r="S25" i="9" s="1"/>
  <c r="K25" i="9"/>
  <c r="L25" i="9"/>
  <c r="M25" i="9"/>
  <c r="O25" i="9" s="1"/>
  <c r="Q25" i="9"/>
  <c r="U25" i="9"/>
  <c r="W25" i="9"/>
  <c r="Z25" i="9"/>
  <c r="AD25" i="9"/>
  <c r="AG25" i="9"/>
  <c r="AI25" i="9"/>
  <c r="AM25" i="9"/>
  <c r="AP25" i="9"/>
  <c r="AR25" i="9"/>
  <c r="AW25" i="9"/>
  <c r="AY25" i="9"/>
  <c r="BA25" i="9"/>
  <c r="BF25" i="9"/>
  <c r="BH25" i="9"/>
  <c r="BJ25" i="9"/>
  <c r="B26" i="9"/>
  <c r="C26" i="9" s="1"/>
  <c r="K26" i="9"/>
  <c r="L26" i="9"/>
  <c r="M26" i="9"/>
  <c r="O26" i="9" s="1"/>
  <c r="Q26" i="9"/>
  <c r="S26" i="9"/>
  <c r="U26" i="9"/>
  <c r="W26" i="9"/>
  <c r="Z26" i="9"/>
  <c r="AB26" i="9"/>
  <c r="AD26" i="9"/>
  <c r="AG26" i="9"/>
  <c r="AI26" i="9"/>
  <c r="AK26" i="9"/>
  <c r="AM26" i="9"/>
  <c r="AP26" i="9"/>
  <c r="AR26" i="9"/>
  <c r="AT26" i="9"/>
  <c r="AW26" i="9"/>
  <c r="AY26" i="9"/>
  <c r="BA26" i="9"/>
  <c r="BC26" i="9"/>
  <c r="BF26" i="9"/>
  <c r="BH26" i="9"/>
  <c r="BJ26" i="9"/>
  <c r="B27" i="9"/>
  <c r="C27" i="9" s="1"/>
  <c r="AI27" i="9" s="1"/>
  <c r="K27" i="9"/>
  <c r="L27" i="9"/>
  <c r="M27" i="9"/>
  <c r="O27" i="9" s="1"/>
  <c r="Q27" i="9"/>
  <c r="S27" i="9"/>
  <c r="AK27" i="9"/>
  <c r="AR27" i="9"/>
  <c r="BJ27" i="9"/>
  <c r="B28" i="9"/>
  <c r="C28" i="9" s="1"/>
  <c r="Z28" i="9" s="1"/>
  <c r="K28" i="9"/>
  <c r="L28" i="9"/>
  <c r="M28" i="9"/>
  <c r="O28" i="9" s="1"/>
  <c r="Q28" i="9"/>
  <c r="AI28" i="9"/>
  <c r="BA28" i="9"/>
  <c r="B29" i="9"/>
  <c r="C29" i="9" s="1"/>
  <c r="S29" i="9" s="1"/>
  <c r="K29" i="9"/>
  <c r="L29" i="9"/>
  <c r="M29" i="9"/>
  <c r="Q29" i="9"/>
  <c r="U29" i="9"/>
  <c r="AD29" i="9"/>
  <c r="AG29" i="9"/>
  <c r="AP29" i="9"/>
  <c r="AR29" i="9"/>
  <c r="BA29" i="9"/>
  <c r="BF29" i="9"/>
  <c r="B30" i="9"/>
  <c r="C30" i="9" s="1"/>
  <c r="K30" i="9"/>
  <c r="L30" i="9"/>
  <c r="M30" i="9"/>
  <c r="O30" i="9" s="1"/>
  <c r="Q30" i="9"/>
  <c r="S30" i="9"/>
  <c r="U30" i="9"/>
  <c r="W30" i="9"/>
  <c r="Z30" i="9"/>
  <c r="AB30" i="9"/>
  <c r="AD30" i="9"/>
  <c r="AG30" i="9"/>
  <c r="AI30" i="9"/>
  <c r="AK30" i="9"/>
  <c r="AM30" i="9"/>
  <c r="AP30" i="9"/>
  <c r="AR30" i="9"/>
  <c r="AT30" i="9"/>
  <c r="AW30" i="9"/>
  <c r="AY30" i="9"/>
  <c r="BA30" i="9"/>
  <c r="BC30" i="9"/>
  <c r="BF30" i="9"/>
  <c r="BH30" i="9"/>
  <c r="BJ30" i="9"/>
  <c r="B31" i="9"/>
  <c r="C31" i="9" s="1"/>
  <c r="AB31" i="9" s="1"/>
  <c r="K31" i="9"/>
  <c r="L31" i="9"/>
  <c r="M31" i="9"/>
  <c r="O31" i="9" s="1"/>
  <c r="Q31" i="9"/>
  <c r="S31" i="9"/>
  <c r="AI31" i="9"/>
  <c r="AK31" i="9"/>
  <c r="BA31" i="9"/>
  <c r="BC31" i="9"/>
  <c r="B32" i="9"/>
  <c r="C32" i="9" s="1"/>
  <c r="AG32" i="9" s="1"/>
  <c r="K32" i="9"/>
  <c r="L32" i="9"/>
  <c r="M32" i="9"/>
  <c r="O32" i="9" s="1"/>
  <c r="Q32" i="9"/>
  <c r="AY32" i="9"/>
  <c r="BA32" i="9"/>
  <c r="B33" i="9"/>
  <c r="C33" i="9" s="1"/>
  <c r="S33" i="9" s="1"/>
  <c r="K33" i="9"/>
  <c r="L33" i="9"/>
  <c r="M33" i="9"/>
  <c r="O33" i="9" s="1"/>
  <c r="Q33" i="9"/>
  <c r="U33" i="9"/>
  <c r="W33" i="9"/>
  <c r="Z33" i="9"/>
  <c r="AB33" i="9"/>
  <c r="AD33" i="9"/>
  <c r="AE33" i="9"/>
  <c r="AI33" i="9"/>
  <c r="AJ33" i="9"/>
  <c r="AK33" i="9"/>
  <c r="AO33" i="9"/>
  <c r="AP33" i="9"/>
  <c r="AR33" i="9"/>
  <c r="AT33" i="9"/>
  <c r="AW33" i="9"/>
  <c r="AX33" i="9"/>
  <c r="BA33" i="9"/>
  <c r="BB33" i="9"/>
  <c r="BC33" i="9"/>
  <c r="BG33" i="9"/>
  <c r="BH33" i="9"/>
  <c r="BJ33" i="9"/>
  <c r="B34" i="9"/>
  <c r="C34" i="9" s="1"/>
  <c r="W34" i="9" s="1"/>
  <c r="K34" i="9"/>
  <c r="L34" i="9"/>
  <c r="M34" i="9"/>
  <c r="O34" i="9" s="1"/>
  <c r="Q34" i="9"/>
  <c r="R34" i="9"/>
  <c r="AB34" i="9"/>
  <c r="AD34" i="9"/>
  <c r="AO34" i="9"/>
  <c r="AP34" i="9"/>
  <c r="BA34" i="9"/>
  <c r="BB34" i="9"/>
  <c r="B35" i="9"/>
  <c r="C35" i="9" s="1"/>
  <c r="R35" i="9" s="1"/>
  <c r="K35" i="9"/>
  <c r="L35" i="9"/>
  <c r="M35" i="9"/>
  <c r="O35" i="9" s="1"/>
  <c r="Q35" i="9"/>
  <c r="V35" i="9"/>
  <c r="AI35" i="9"/>
  <c r="AJ35" i="9"/>
  <c r="AW35" i="9"/>
  <c r="BA35" i="9"/>
  <c r="B36" i="9"/>
  <c r="C36" i="9" s="1"/>
  <c r="R36" i="9" s="1"/>
  <c r="K36" i="9"/>
  <c r="L36" i="9"/>
  <c r="M36" i="9"/>
  <c r="O36" i="9" s="1"/>
  <c r="Q36" i="9"/>
  <c r="V36" i="9"/>
  <c r="AI36" i="9"/>
  <c r="AJ36" i="9"/>
  <c r="AW36" i="9"/>
  <c r="BA36" i="9"/>
  <c r="B37" i="9"/>
  <c r="C37" i="9" s="1"/>
  <c r="R37" i="9" s="1"/>
  <c r="K37" i="9"/>
  <c r="L37" i="9"/>
  <c r="M37" i="9"/>
  <c r="O37" i="9" s="1"/>
  <c r="Q37" i="9"/>
  <c r="AI37" i="9"/>
  <c r="AW37" i="9"/>
  <c r="B38" i="9"/>
  <c r="C38" i="9" s="1"/>
  <c r="Q38" i="9" s="1"/>
  <c r="AG38" i="9"/>
  <c r="AT38" i="9"/>
  <c r="BK38" i="9"/>
  <c r="E39" i="9"/>
  <c r="C12" i="2" s="1"/>
  <c r="F39" i="9"/>
  <c r="D12" i="2" s="1"/>
  <c r="G39" i="9"/>
  <c r="E12" i="2" s="1"/>
  <c r="H39" i="9"/>
  <c r="F12" i="2" s="1"/>
  <c r="I39" i="9"/>
  <c r="G12" i="2" s="1"/>
  <c r="J39" i="9"/>
  <c r="H12" i="2" s="1"/>
  <c r="L39" i="9"/>
  <c r="J12" i="2" s="1"/>
  <c r="N39" i="9"/>
  <c r="L12" i="2" s="1"/>
  <c r="C46" i="9"/>
  <c r="B8" i="8"/>
  <c r="C8" i="8" s="1"/>
  <c r="AC8" i="8" s="1"/>
  <c r="K8" i="8"/>
  <c r="L8" i="8"/>
  <c r="S8" i="8"/>
  <c r="AQ8" i="8"/>
  <c r="B9" i="8"/>
  <c r="C9" i="8"/>
  <c r="AE9" i="8" s="1"/>
  <c r="K9" i="8"/>
  <c r="L9" i="8"/>
  <c r="AD9" i="8"/>
  <c r="BB9" i="8"/>
  <c r="B10" i="8"/>
  <c r="C10" i="8" s="1"/>
  <c r="K10" i="8"/>
  <c r="L10" i="8"/>
  <c r="Q10" i="8"/>
  <c r="S10" i="8"/>
  <c r="T10" i="8"/>
  <c r="U10" i="8"/>
  <c r="W10" i="8"/>
  <c r="Y10" i="8"/>
  <c r="Z10" i="8"/>
  <c r="AB10" i="8"/>
  <c r="AC10" i="8"/>
  <c r="AD10" i="8"/>
  <c r="AG10" i="8"/>
  <c r="AH10" i="8"/>
  <c r="AI10" i="8"/>
  <c r="AK10" i="8"/>
  <c r="AL10" i="8"/>
  <c r="AM10" i="8"/>
  <c r="AP10" i="8"/>
  <c r="AQ10" i="8"/>
  <c r="AR10" i="8"/>
  <c r="AT10" i="8"/>
  <c r="AU10" i="8"/>
  <c r="AW10" i="8"/>
  <c r="AY10" i="8"/>
  <c r="AZ10" i="8"/>
  <c r="BA10" i="8"/>
  <c r="BC10" i="8"/>
  <c r="BE10" i="8"/>
  <c r="BF10" i="8"/>
  <c r="BH10" i="8"/>
  <c r="BI10" i="8"/>
  <c r="BJ10" i="8"/>
  <c r="B11" i="8"/>
  <c r="C11" i="8" s="1"/>
  <c r="V11" i="8" s="1"/>
  <c r="K11" i="8"/>
  <c r="L11" i="8"/>
  <c r="U11" i="8"/>
  <c r="AM11" i="8"/>
  <c r="BA11" i="8"/>
  <c r="B12" i="8"/>
  <c r="C12" i="8" s="1"/>
  <c r="AC12" i="8" s="1"/>
  <c r="K12" i="8"/>
  <c r="L12" i="8"/>
  <c r="AQ12" i="8"/>
  <c r="B13" i="8"/>
  <c r="C13" i="8"/>
  <c r="AD13" i="8" s="1"/>
  <c r="K13" i="8"/>
  <c r="L13" i="8"/>
  <c r="AE13" i="8"/>
  <c r="AR13" i="8"/>
  <c r="B14" i="8"/>
  <c r="C14" i="8" s="1"/>
  <c r="K14" i="8"/>
  <c r="L14" i="8"/>
  <c r="AW14" i="8" s="1"/>
  <c r="Q14" i="8"/>
  <c r="S14" i="8"/>
  <c r="T14" i="8"/>
  <c r="U14" i="8"/>
  <c r="W14" i="8"/>
  <c r="Y14" i="8"/>
  <c r="Z14" i="8"/>
  <c r="AB14" i="8"/>
  <c r="AC14" i="8"/>
  <c r="AD14" i="8"/>
  <c r="AG14" i="8"/>
  <c r="AH14" i="8"/>
  <c r="AI14" i="8"/>
  <c r="AK14" i="8"/>
  <c r="AL14" i="8"/>
  <c r="AM14" i="8"/>
  <c r="AP14" i="8"/>
  <c r="AQ14" i="8"/>
  <c r="AR14" i="8"/>
  <c r="AT14" i="8"/>
  <c r="AU14" i="8"/>
  <c r="AY14" i="8"/>
  <c r="AZ14" i="8"/>
  <c r="BA14" i="8"/>
  <c r="BC14" i="8"/>
  <c r="BE14" i="8"/>
  <c r="BF14" i="8"/>
  <c r="BH14" i="8"/>
  <c r="BI14" i="8"/>
  <c r="BJ14" i="8"/>
  <c r="B15" i="8"/>
  <c r="C15" i="8" s="1"/>
  <c r="AB15" i="8" s="1"/>
  <c r="K15" i="8"/>
  <c r="L15" i="8"/>
  <c r="AS15" i="8"/>
  <c r="B16" i="8"/>
  <c r="C16" i="8" s="1"/>
  <c r="K16" i="8"/>
  <c r="L16" i="8"/>
  <c r="S16" i="8"/>
  <c r="W16" i="8"/>
  <c r="AD16" i="8"/>
  <c r="AI16" i="8"/>
  <c r="AQ16" i="8"/>
  <c r="AU16" i="8"/>
  <c r="BC16" i="8"/>
  <c r="BH16" i="8"/>
  <c r="B17" i="8"/>
  <c r="C17" i="8" s="1"/>
  <c r="K17" i="8"/>
  <c r="L17" i="8"/>
  <c r="B18" i="8"/>
  <c r="C18" i="8" s="1"/>
  <c r="T18" i="8" s="1"/>
  <c r="K18" i="8"/>
  <c r="L18" i="8"/>
  <c r="BA18" i="8" s="1"/>
  <c r="Q18" i="8"/>
  <c r="S18" i="8"/>
  <c r="U18" i="8"/>
  <c r="W18" i="8"/>
  <c r="Y18" i="8"/>
  <c r="AB18" i="8"/>
  <c r="AC18" i="8"/>
  <c r="AD18" i="8"/>
  <c r="AH18" i="8"/>
  <c r="AI18" i="8"/>
  <c r="AK18" i="8"/>
  <c r="AM18" i="8"/>
  <c r="AP18" i="8"/>
  <c r="AQ18" i="8"/>
  <c r="AT18" i="8"/>
  <c r="AU18" i="8"/>
  <c r="AW18" i="8"/>
  <c r="AZ18" i="8"/>
  <c r="BC18" i="8"/>
  <c r="BE18" i="8"/>
  <c r="BH18" i="8"/>
  <c r="BI18" i="8"/>
  <c r="BJ18" i="8"/>
  <c r="B19" i="8"/>
  <c r="C19" i="8" s="1"/>
  <c r="AI19" i="8" s="1"/>
  <c r="K19" i="8"/>
  <c r="L19" i="8"/>
  <c r="U19" i="8"/>
  <c r="V19" i="8"/>
  <c r="AG19" i="8"/>
  <c r="AS19" i="8"/>
  <c r="AT19" i="8"/>
  <c r="BF19" i="8"/>
  <c r="B20" i="8"/>
  <c r="C20" i="8" s="1"/>
  <c r="Y20" i="8" s="1"/>
  <c r="K20" i="8"/>
  <c r="L20" i="8"/>
  <c r="S20" i="8"/>
  <c r="W20" i="8"/>
  <c r="AD20" i="8"/>
  <c r="AI20" i="8"/>
  <c r="AQ20" i="8"/>
  <c r="AU20" i="8"/>
  <c r="BC20" i="8"/>
  <c r="BH20" i="8"/>
  <c r="B21" i="8"/>
  <c r="C21" i="8"/>
  <c r="Z21" i="8" s="1"/>
  <c r="K21" i="8"/>
  <c r="L21" i="8"/>
  <c r="S21" i="8"/>
  <c r="W21" i="8"/>
  <c r="AE21" i="8"/>
  <c r="AJ21" i="8"/>
  <c r="AR21" i="8"/>
  <c r="AW21" i="8"/>
  <c r="BC21" i="8"/>
  <c r="BH21" i="8"/>
  <c r="B22" i="8"/>
  <c r="C22" i="8" s="1"/>
  <c r="K22" i="8"/>
  <c r="AP22" i="8" s="1"/>
  <c r="L22" i="8"/>
  <c r="Q22" i="8"/>
  <c r="S22" i="8"/>
  <c r="T22" i="8"/>
  <c r="U22" i="8"/>
  <c r="W22" i="8"/>
  <c r="Y22" i="8"/>
  <c r="Z22" i="8"/>
  <c r="AB22" i="8"/>
  <c r="AC22" i="8"/>
  <c r="AD22" i="8"/>
  <c r="AG22" i="8"/>
  <c r="AH22" i="8"/>
  <c r="AI22" i="8"/>
  <c r="AK22" i="8"/>
  <c r="AL22" i="8"/>
  <c r="AM22" i="8"/>
  <c r="AQ22" i="8"/>
  <c r="AR22" i="8"/>
  <c r="AT22" i="8"/>
  <c r="AU22" i="8"/>
  <c r="AW22" i="8"/>
  <c r="AY22" i="8"/>
  <c r="AZ22" i="8"/>
  <c r="BA22" i="8"/>
  <c r="BC22" i="8"/>
  <c r="BE22" i="8"/>
  <c r="BH22" i="8"/>
  <c r="BI22" i="8"/>
  <c r="BJ22" i="8"/>
  <c r="BK22" i="8"/>
  <c r="B23" i="8"/>
  <c r="C23" i="8" s="1"/>
  <c r="AC23" i="8" s="1"/>
  <c r="K23" i="8"/>
  <c r="L23" i="8"/>
  <c r="AG23" i="8"/>
  <c r="AP23" i="8"/>
  <c r="B24" i="8"/>
  <c r="C24" i="8"/>
  <c r="AA24" i="8" s="1"/>
  <c r="K24" i="8"/>
  <c r="L24" i="8"/>
  <c r="AM24" i="8"/>
  <c r="B25" i="8"/>
  <c r="C25" i="8" s="1"/>
  <c r="AB25" i="8" s="1"/>
  <c r="K25" i="8"/>
  <c r="L25" i="8"/>
  <c r="T25" i="8"/>
  <c r="AC25" i="8"/>
  <c r="AL25" i="8"/>
  <c r="AU25" i="8"/>
  <c r="BE25" i="8"/>
  <c r="B26" i="8"/>
  <c r="C26" i="8"/>
  <c r="Z26" i="8" s="1"/>
  <c r="K26" i="8"/>
  <c r="L26" i="8"/>
  <c r="AJ26" i="8"/>
  <c r="BB26" i="8"/>
  <c r="B27" i="8"/>
  <c r="C27" i="8" s="1"/>
  <c r="W27" i="8" s="1"/>
  <c r="K27" i="8"/>
  <c r="L27" i="8"/>
  <c r="S27" i="8"/>
  <c r="T27" i="8"/>
  <c r="AB27" i="8"/>
  <c r="AC27" i="8"/>
  <c r="AH27" i="8"/>
  <c r="AL27" i="8"/>
  <c r="AQ27" i="8"/>
  <c r="AT27" i="8"/>
  <c r="AZ27" i="8"/>
  <c r="BC27" i="8"/>
  <c r="BE27" i="8"/>
  <c r="B28" i="8"/>
  <c r="C28" i="8" s="1"/>
  <c r="AA28" i="8" s="1"/>
  <c r="K28" i="8"/>
  <c r="L28" i="8"/>
  <c r="U28" i="8"/>
  <c r="V28" i="8"/>
  <c r="AG28" i="8"/>
  <c r="AI28" i="8"/>
  <c r="AS28" i="8"/>
  <c r="AT28" i="8"/>
  <c r="BF28" i="8"/>
  <c r="BG28" i="8"/>
  <c r="B29" i="8"/>
  <c r="C29" i="8" s="1"/>
  <c r="K29" i="8"/>
  <c r="L29" i="8"/>
  <c r="M29" i="8"/>
  <c r="O29" i="8" s="1"/>
  <c r="Q29" i="8"/>
  <c r="B30" i="8"/>
  <c r="C30" i="8" s="1"/>
  <c r="K30" i="8"/>
  <c r="L30" i="8"/>
  <c r="M30" i="8"/>
  <c r="O30" i="8" s="1"/>
  <c r="Q30" i="8"/>
  <c r="B31" i="8"/>
  <c r="C31" i="8" s="1"/>
  <c r="K31" i="8"/>
  <c r="L31" i="8"/>
  <c r="M31" i="8"/>
  <c r="O31" i="8" s="1"/>
  <c r="Q31" i="8"/>
  <c r="B32" i="8"/>
  <c r="C32" i="8" s="1"/>
  <c r="K32" i="8"/>
  <c r="L32" i="8"/>
  <c r="M32" i="8"/>
  <c r="O32" i="8" s="1"/>
  <c r="Q32" i="8"/>
  <c r="B33" i="8"/>
  <c r="C33" i="8" s="1"/>
  <c r="K33" i="8"/>
  <c r="L33" i="8"/>
  <c r="M33" i="8"/>
  <c r="O33" i="8" s="1"/>
  <c r="Q33" i="8"/>
  <c r="B34" i="8"/>
  <c r="C34" i="8" s="1"/>
  <c r="K34" i="8"/>
  <c r="L34" i="8"/>
  <c r="M34" i="8"/>
  <c r="O34" i="8" s="1"/>
  <c r="Q34" i="8"/>
  <c r="B35" i="8"/>
  <c r="C35" i="8" s="1"/>
  <c r="AO35" i="8" s="1"/>
  <c r="K35" i="8"/>
  <c r="L35" i="8"/>
  <c r="M35" i="8"/>
  <c r="O35" i="8" s="1"/>
  <c r="Q35" i="8"/>
  <c r="B36" i="8"/>
  <c r="C36" i="8" s="1"/>
  <c r="V36" i="8" s="1"/>
  <c r="K36" i="8"/>
  <c r="L36" i="8"/>
  <c r="M36" i="8"/>
  <c r="O36" i="8" s="1"/>
  <c r="Q36" i="8"/>
  <c r="AB36" i="8"/>
  <c r="AY36" i="8"/>
  <c r="BK36" i="8"/>
  <c r="B37" i="8"/>
  <c r="C37" i="8" s="1"/>
  <c r="V37" i="8" s="1"/>
  <c r="K37" i="8"/>
  <c r="L37" i="8"/>
  <c r="M37" i="8"/>
  <c r="O37" i="8" s="1"/>
  <c r="Q37" i="8"/>
  <c r="AI37" i="8"/>
  <c r="AT37" i="8"/>
  <c r="AY37" i="8"/>
  <c r="Q38" i="8"/>
  <c r="R38" i="8"/>
  <c r="S38" i="8"/>
  <c r="T38" i="8"/>
  <c r="U38" i="8"/>
  <c r="V38" i="8"/>
  <c r="W38" i="8"/>
  <c r="Y38" i="8"/>
  <c r="Z38" i="8"/>
  <c r="AA38" i="8"/>
  <c r="AB38" i="8"/>
  <c r="AC38" i="8"/>
  <c r="AD38" i="8"/>
  <c r="AE38" i="8"/>
  <c r="AG38" i="8"/>
  <c r="AH38" i="8"/>
  <c r="AI38" i="8"/>
  <c r="AJ38" i="8"/>
  <c r="AK38" i="8"/>
  <c r="AL38" i="8"/>
  <c r="AM38" i="8"/>
  <c r="AO38" i="8"/>
  <c r="AP38" i="8"/>
  <c r="AQ38" i="8"/>
  <c r="AR38" i="8"/>
  <c r="AS38" i="8"/>
  <c r="AT38" i="8"/>
  <c r="AU38" i="8"/>
  <c r="AW38" i="8"/>
  <c r="AX38" i="8"/>
  <c r="AY38" i="8"/>
  <c r="AZ38" i="8"/>
  <c r="BA38" i="8"/>
  <c r="BB38" i="8"/>
  <c r="BC38" i="8"/>
  <c r="BE38" i="8"/>
  <c r="BF38" i="8"/>
  <c r="BG38" i="8"/>
  <c r="BH38" i="8"/>
  <c r="BI38" i="8"/>
  <c r="BJ38" i="8"/>
  <c r="BK38" i="8"/>
  <c r="E39" i="8"/>
  <c r="C11" i="2" s="1"/>
  <c r="F39" i="8"/>
  <c r="D11" i="2" s="1"/>
  <c r="G39" i="8"/>
  <c r="E11" i="2" s="1"/>
  <c r="H39" i="8"/>
  <c r="F11" i="2" s="1"/>
  <c r="I39" i="8"/>
  <c r="G11" i="2" s="1"/>
  <c r="J39" i="8"/>
  <c r="H11" i="2" s="1"/>
  <c r="K39" i="8"/>
  <c r="I11" i="2" s="1"/>
  <c r="N39" i="8"/>
  <c r="L11" i="2" s="1"/>
  <c r="C46" i="8"/>
  <c r="B38" i="7"/>
  <c r="C38" i="7" s="1"/>
  <c r="B8" i="7"/>
  <c r="C8" i="7" s="1"/>
  <c r="S8" i="7" s="1"/>
  <c r="K8" i="7"/>
  <c r="L8" i="7"/>
  <c r="M8" i="7"/>
  <c r="R8" i="7"/>
  <c r="AA8" i="7"/>
  <c r="AH8" i="7"/>
  <c r="AP8" i="7"/>
  <c r="AY8" i="7"/>
  <c r="BH8" i="7"/>
  <c r="B9" i="7"/>
  <c r="C9" i="7" s="1"/>
  <c r="Z9" i="7" s="1"/>
  <c r="K9" i="7"/>
  <c r="L9" i="7"/>
  <c r="M9" i="7"/>
  <c r="O9" i="7" s="1"/>
  <c r="T9" i="7"/>
  <c r="U9" i="7"/>
  <c r="AL9" i="7"/>
  <c r="AR9" i="7"/>
  <c r="BF9" i="7"/>
  <c r="B10" i="7"/>
  <c r="C10" i="7" s="1"/>
  <c r="AR10" i="7" s="1"/>
  <c r="K10" i="7"/>
  <c r="L10" i="7"/>
  <c r="M10" i="7"/>
  <c r="B11" i="7"/>
  <c r="C11" i="7"/>
  <c r="K11" i="7"/>
  <c r="L11" i="7"/>
  <c r="M11" i="7"/>
  <c r="O11" i="7" s="1"/>
  <c r="Q11" i="7"/>
  <c r="U11" i="7"/>
  <c r="V11" i="7"/>
  <c r="AA11" i="7"/>
  <c r="AB11" i="7"/>
  <c r="AG11" i="7"/>
  <c r="AI11" i="7"/>
  <c r="AM11" i="7"/>
  <c r="AO11" i="7"/>
  <c r="AS11" i="7"/>
  <c r="AT11" i="7"/>
  <c r="AY11" i="7"/>
  <c r="BA11" i="7"/>
  <c r="BF11" i="7"/>
  <c r="BG11" i="7"/>
  <c r="BK11" i="7"/>
  <c r="B12" i="7"/>
  <c r="C12" i="7" s="1"/>
  <c r="W12" i="7" s="1"/>
  <c r="K12" i="7"/>
  <c r="L12" i="7"/>
  <c r="M12" i="7"/>
  <c r="O12" i="7" s="1"/>
  <c r="R12" i="7"/>
  <c r="V12" i="7"/>
  <c r="AB12" i="7"/>
  <c r="AC12" i="7"/>
  <c r="AH12" i="7"/>
  <c r="AO12" i="7"/>
  <c r="AP12" i="7"/>
  <c r="AT12" i="7"/>
  <c r="AZ12" i="7"/>
  <c r="BB12" i="7"/>
  <c r="BG12" i="7"/>
  <c r="B13" i="7"/>
  <c r="C13" i="7" s="1"/>
  <c r="AD13" i="7" s="1"/>
  <c r="K13" i="7"/>
  <c r="L13" i="7"/>
  <c r="M13" i="7"/>
  <c r="O13" i="7" s="1"/>
  <c r="B14" i="7"/>
  <c r="C14" i="7" s="1"/>
  <c r="K14" i="7"/>
  <c r="L14" i="7"/>
  <c r="M14" i="7"/>
  <c r="O14" i="7" s="1"/>
  <c r="B15" i="7"/>
  <c r="C15" i="7" s="1"/>
  <c r="K15" i="7"/>
  <c r="L15" i="7"/>
  <c r="M15" i="7"/>
  <c r="O15" i="7"/>
  <c r="B16" i="7"/>
  <c r="C16" i="7" s="1"/>
  <c r="T16" i="7" s="1"/>
  <c r="K16" i="7"/>
  <c r="L16" i="7"/>
  <c r="M16" i="7"/>
  <c r="O16" i="7"/>
  <c r="BI16" i="7"/>
  <c r="B17" i="7"/>
  <c r="C17" i="7"/>
  <c r="AA17" i="7" s="1"/>
  <c r="K17" i="7"/>
  <c r="L17" i="7"/>
  <c r="M17" i="7"/>
  <c r="O17" i="7"/>
  <c r="AC17" i="7"/>
  <c r="AS17" i="7"/>
  <c r="BK17" i="7"/>
  <c r="B18" i="7"/>
  <c r="C18" i="7" s="1"/>
  <c r="T18" i="7" s="1"/>
  <c r="K18" i="7"/>
  <c r="L18" i="7"/>
  <c r="M18" i="7"/>
  <c r="O18" i="7"/>
  <c r="R18" i="7"/>
  <c r="Z18" i="7"/>
  <c r="AA18" i="7"/>
  <c r="AH18" i="7"/>
  <c r="AQ18" i="7"/>
  <c r="AR18" i="7"/>
  <c r="AZ18" i="7"/>
  <c r="BI18" i="7"/>
  <c r="BJ18" i="7"/>
  <c r="B19" i="7"/>
  <c r="C19" i="7"/>
  <c r="K19" i="7"/>
  <c r="L19" i="7"/>
  <c r="M19" i="7"/>
  <c r="O19" i="7"/>
  <c r="Q19" i="7"/>
  <c r="AC19" i="7"/>
  <c r="AH19" i="7"/>
  <c r="AS19" i="7"/>
  <c r="AZ19" i="7"/>
  <c r="BK19" i="7"/>
  <c r="B20" i="7"/>
  <c r="C20" i="7" s="1"/>
  <c r="T20" i="7" s="1"/>
  <c r="K20" i="7"/>
  <c r="L20" i="7"/>
  <c r="AZ20" i="7" s="1"/>
  <c r="M20" i="7"/>
  <c r="O20" i="7"/>
  <c r="U20" i="7"/>
  <c r="AD20" i="7"/>
  <c r="AL20" i="7"/>
  <c r="AS20" i="7"/>
  <c r="BE20" i="7"/>
  <c r="BK20" i="7"/>
  <c r="B21" i="7"/>
  <c r="C21" i="7" s="1"/>
  <c r="K21" i="7"/>
  <c r="L21" i="7"/>
  <c r="M21" i="7"/>
  <c r="O21" i="7"/>
  <c r="Q21" i="7"/>
  <c r="U21" i="7"/>
  <c r="AC21" i="7"/>
  <c r="AH21" i="7"/>
  <c r="AO21" i="7"/>
  <c r="AS21" i="7"/>
  <c r="BA21" i="7"/>
  <c r="BF21" i="7"/>
  <c r="B22" i="7"/>
  <c r="C22" i="7" s="1"/>
  <c r="K22" i="7"/>
  <c r="L22" i="7"/>
  <c r="M22" i="7"/>
  <c r="O22" i="7"/>
  <c r="B23" i="7"/>
  <c r="C23" i="7" s="1"/>
  <c r="Q23" i="7" s="1"/>
  <c r="K23" i="7"/>
  <c r="L23" i="7"/>
  <c r="M23" i="7"/>
  <c r="O23" i="7"/>
  <c r="U23" i="7"/>
  <c r="AH23" i="7"/>
  <c r="AS23" i="7"/>
  <c r="BF23" i="7"/>
  <c r="B24" i="7"/>
  <c r="C24" i="7"/>
  <c r="K24" i="7"/>
  <c r="L24" i="7"/>
  <c r="M24" i="7"/>
  <c r="O24" i="7"/>
  <c r="AM24" i="7"/>
  <c r="AX24" i="7"/>
  <c r="BJ24" i="7"/>
  <c r="B25" i="7"/>
  <c r="C25" i="7" s="1"/>
  <c r="Q25" i="7" s="1"/>
  <c r="K25" i="7"/>
  <c r="L25" i="7"/>
  <c r="M25" i="7"/>
  <c r="O25" i="7"/>
  <c r="U25" i="7"/>
  <c r="AC25" i="7"/>
  <c r="AI25" i="7"/>
  <c r="AS25" i="7"/>
  <c r="BA25" i="7"/>
  <c r="BG25" i="7"/>
  <c r="B26" i="7"/>
  <c r="C26" i="7"/>
  <c r="Q26" i="7" s="1"/>
  <c r="K26" i="7"/>
  <c r="L26" i="7"/>
  <c r="M26" i="7"/>
  <c r="O26" i="7"/>
  <c r="AM26" i="7"/>
  <c r="AW26" i="7"/>
  <c r="BE26" i="7"/>
  <c r="BK26" i="7"/>
  <c r="B27" i="7"/>
  <c r="C27" i="7"/>
  <c r="V27" i="7" s="1"/>
  <c r="K27" i="7"/>
  <c r="L27" i="7"/>
  <c r="M27" i="7"/>
  <c r="O27" i="7"/>
  <c r="U27" i="7"/>
  <c r="AA27" i="7"/>
  <c r="AH27" i="7"/>
  <c r="AM27" i="7"/>
  <c r="AS27" i="7"/>
  <c r="AZ27" i="7"/>
  <c r="BF27" i="7"/>
  <c r="BK27" i="7"/>
  <c r="B28" i="7"/>
  <c r="C28" i="7"/>
  <c r="AE28" i="7" s="1"/>
  <c r="K28" i="7"/>
  <c r="L28" i="7"/>
  <c r="M28" i="7"/>
  <c r="O28" i="7"/>
  <c r="Y28" i="7"/>
  <c r="AM28" i="7"/>
  <c r="AW28" i="7"/>
  <c r="BE28" i="7"/>
  <c r="B29" i="7"/>
  <c r="C29" i="7"/>
  <c r="V29" i="7" s="1"/>
  <c r="K29" i="7"/>
  <c r="L29" i="7"/>
  <c r="M29" i="7"/>
  <c r="O29" i="7"/>
  <c r="U29" i="7"/>
  <c r="AA29" i="7"/>
  <c r="AH29" i="7"/>
  <c r="AM29" i="7"/>
  <c r="AS29" i="7"/>
  <c r="AZ29" i="7"/>
  <c r="BF29" i="7"/>
  <c r="BK29" i="7"/>
  <c r="B30" i="7"/>
  <c r="C30" i="7"/>
  <c r="K30" i="7"/>
  <c r="L30" i="7"/>
  <c r="M30" i="7"/>
  <c r="O30" i="7"/>
  <c r="Y30" i="7"/>
  <c r="AE30" i="7"/>
  <c r="AM30" i="7"/>
  <c r="AW30" i="7"/>
  <c r="BC30" i="7"/>
  <c r="BI30" i="7"/>
  <c r="B31" i="7"/>
  <c r="C31" i="7" s="1"/>
  <c r="W31" i="7" s="1"/>
  <c r="K31" i="7"/>
  <c r="L31" i="7"/>
  <c r="M31" i="7"/>
  <c r="O31" i="7" s="1"/>
  <c r="R31" i="7"/>
  <c r="V31" i="7"/>
  <c r="AA31" i="7"/>
  <c r="AE31" i="7"/>
  <c r="AJ31" i="7"/>
  <c r="AO31" i="7"/>
  <c r="AS31" i="7"/>
  <c r="AX31" i="7"/>
  <c r="BB31" i="7"/>
  <c r="BG31" i="7"/>
  <c r="BK31" i="7"/>
  <c r="B32" i="7"/>
  <c r="C32" i="7" s="1"/>
  <c r="K32" i="7"/>
  <c r="L32" i="7"/>
  <c r="M32" i="7"/>
  <c r="O32" i="7" s="1"/>
  <c r="R32" i="7"/>
  <c r="S32" i="7"/>
  <c r="V32" i="7"/>
  <c r="AA32" i="7"/>
  <c r="AB32" i="7"/>
  <c r="AE32" i="7"/>
  <c r="AJ32" i="7"/>
  <c r="AK32" i="7"/>
  <c r="AO32" i="7"/>
  <c r="AS32" i="7"/>
  <c r="AT32" i="7"/>
  <c r="AX32" i="7"/>
  <c r="BB32" i="7"/>
  <c r="BC32" i="7"/>
  <c r="BG32" i="7"/>
  <c r="BK32" i="7"/>
  <c r="B33" i="7"/>
  <c r="C33" i="7" s="1"/>
  <c r="AJ33" i="7" s="1"/>
  <c r="K33" i="7"/>
  <c r="L33" i="7"/>
  <c r="M33" i="7"/>
  <c r="O33" i="7" s="1"/>
  <c r="R33" i="7"/>
  <c r="AA33" i="7"/>
  <c r="AS33" i="7"/>
  <c r="BB33" i="7"/>
  <c r="BK33" i="7"/>
  <c r="B34" i="7"/>
  <c r="C34" i="7" s="1"/>
  <c r="S34" i="7" s="1"/>
  <c r="K34" i="7"/>
  <c r="L34" i="7"/>
  <c r="M34" i="7"/>
  <c r="O34" i="7" s="1"/>
  <c r="R34" i="7"/>
  <c r="W34" i="7"/>
  <c r="AA34" i="7"/>
  <c r="AG34" i="7"/>
  <c r="AJ34" i="7"/>
  <c r="AP34" i="7"/>
  <c r="AS34" i="7"/>
  <c r="AY34" i="7"/>
  <c r="BB34" i="7"/>
  <c r="BH34" i="7"/>
  <c r="BK34" i="7"/>
  <c r="B35" i="7"/>
  <c r="C35" i="7" s="1"/>
  <c r="AJ35" i="7" s="1"/>
  <c r="K35" i="7"/>
  <c r="L35" i="7"/>
  <c r="M35" i="7"/>
  <c r="O35" i="7" s="1"/>
  <c r="R35" i="7"/>
  <c r="AA35" i="7"/>
  <c r="AS35" i="7"/>
  <c r="BB35" i="7"/>
  <c r="BK35" i="7"/>
  <c r="B36" i="7"/>
  <c r="C36" i="7" s="1"/>
  <c r="V36" i="7" s="1"/>
  <c r="K36" i="7"/>
  <c r="L36" i="7"/>
  <c r="M36" i="7"/>
  <c r="O36" i="7" s="1"/>
  <c r="R36" i="7"/>
  <c r="S36" i="7"/>
  <c r="AA36" i="7"/>
  <c r="AB36" i="7"/>
  <c r="AE36" i="7"/>
  <c r="AK36" i="7"/>
  <c r="AO36" i="7"/>
  <c r="AS36" i="7"/>
  <c r="AX36" i="7"/>
  <c r="BC36" i="7"/>
  <c r="BG36" i="7"/>
  <c r="B37" i="7"/>
  <c r="C37" i="7" s="1"/>
  <c r="BB37" i="7" s="1"/>
  <c r="K37" i="7"/>
  <c r="L37" i="7"/>
  <c r="M37" i="7"/>
  <c r="O37" i="7" s="1"/>
  <c r="R37" i="7"/>
  <c r="E39" i="7"/>
  <c r="C10" i="2" s="1"/>
  <c r="F39" i="7"/>
  <c r="D10" i="2" s="1"/>
  <c r="G39" i="7"/>
  <c r="E10" i="2" s="1"/>
  <c r="H39" i="7"/>
  <c r="F10" i="2" s="1"/>
  <c r="I39" i="7"/>
  <c r="G10" i="2" s="1"/>
  <c r="J39" i="7"/>
  <c r="H10" i="2" s="1"/>
  <c r="K39" i="7"/>
  <c r="I10" i="2" s="1"/>
  <c r="N39" i="7"/>
  <c r="L10" i="2" s="1"/>
  <c r="C46" i="7"/>
  <c r="B8" i="6"/>
  <c r="C8" i="6" s="1"/>
  <c r="K8" i="6"/>
  <c r="L8" i="6"/>
  <c r="M8" i="6"/>
  <c r="O8" i="6"/>
  <c r="B9" i="6"/>
  <c r="C9" i="6" s="1"/>
  <c r="K9" i="6"/>
  <c r="L9" i="6"/>
  <c r="M9" i="6"/>
  <c r="O9" i="6"/>
  <c r="B10" i="6"/>
  <c r="C10" i="6" s="1"/>
  <c r="K10" i="6"/>
  <c r="L10" i="6"/>
  <c r="M10" i="6"/>
  <c r="O10" i="6"/>
  <c r="Q10" i="6"/>
  <c r="V10" i="6"/>
  <c r="AI10" i="6"/>
  <c r="AO10" i="6"/>
  <c r="AU10" i="6"/>
  <c r="BG10" i="6"/>
  <c r="B11" i="6"/>
  <c r="C11" i="6" s="1"/>
  <c r="K11" i="6"/>
  <c r="L11" i="6"/>
  <c r="M11" i="6"/>
  <c r="O11" i="6"/>
  <c r="B12" i="6"/>
  <c r="C12" i="6" s="1"/>
  <c r="K12" i="6"/>
  <c r="L12" i="6"/>
  <c r="M12" i="6"/>
  <c r="O12" i="6"/>
  <c r="Q12" i="6"/>
  <c r="V12" i="6"/>
  <c r="AI12" i="6"/>
  <c r="AO12" i="6"/>
  <c r="AU12" i="6"/>
  <c r="BG12" i="6"/>
  <c r="B13" i="6"/>
  <c r="C13" i="6" s="1"/>
  <c r="K13" i="6"/>
  <c r="L13" i="6"/>
  <c r="M13" i="6"/>
  <c r="O13" i="6"/>
  <c r="B14" i="6"/>
  <c r="C14" i="6" s="1"/>
  <c r="K14" i="6"/>
  <c r="L14" i="6"/>
  <c r="M14" i="6"/>
  <c r="O14" i="6"/>
  <c r="Q14" i="6"/>
  <c r="V14" i="6"/>
  <c r="AI14" i="6"/>
  <c r="AO14" i="6"/>
  <c r="AU14" i="6"/>
  <c r="BG14" i="6"/>
  <c r="B15" i="6"/>
  <c r="C15" i="6" s="1"/>
  <c r="K15" i="6"/>
  <c r="L15" i="6"/>
  <c r="M15" i="6"/>
  <c r="O15" i="6"/>
  <c r="B16" i="6"/>
  <c r="C16" i="6" s="1"/>
  <c r="K16" i="6"/>
  <c r="AS16" i="6" s="1"/>
  <c r="L16" i="6"/>
  <c r="M16" i="6"/>
  <c r="O16" i="6"/>
  <c r="Q16" i="6"/>
  <c r="V16" i="6"/>
  <c r="AI16" i="6"/>
  <c r="AO16" i="6"/>
  <c r="AW16" i="6"/>
  <c r="BJ16" i="6"/>
  <c r="B17" i="6"/>
  <c r="C17" i="6" s="1"/>
  <c r="K17" i="6"/>
  <c r="L17" i="6"/>
  <c r="M17" i="6"/>
  <c r="O17" i="6"/>
  <c r="B18" i="6"/>
  <c r="C18" i="6" s="1"/>
  <c r="K18" i="6"/>
  <c r="L18" i="6"/>
  <c r="M18" i="6"/>
  <c r="O18" i="6"/>
  <c r="T18" i="6"/>
  <c r="AL18" i="6"/>
  <c r="AR18" i="6"/>
  <c r="BJ18" i="6"/>
  <c r="B19" i="6"/>
  <c r="C19" i="6" s="1"/>
  <c r="K19" i="6"/>
  <c r="L19" i="6"/>
  <c r="M19" i="6"/>
  <c r="O19" i="6"/>
  <c r="B20" i="6"/>
  <c r="C20" i="6" s="1"/>
  <c r="K20" i="6"/>
  <c r="L20" i="6"/>
  <c r="M20" i="6"/>
  <c r="O20" i="6"/>
  <c r="T20" i="6"/>
  <c r="AL20" i="6"/>
  <c r="AR20" i="6"/>
  <c r="BK20" i="6"/>
  <c r="B21" i="6"/>
  <c r="C21" i="6"/>
  <c r="AH21" i="6" s="1"/>
  <c r="K21" i="6"/>
  <c r="L21" i="6"/>
  <c r="M21" i="6"/>
  <c r="O21" i="6"/>
  <c r="AA21" i="6"/>
  <c r="AM21" i="6"/>
  <c r="AZ21" i="6"/>
  <c r="BK21" i="6"/>
  <c r="B22" i="6"/>
  <c r="C22" i="6"/>
  <c r="K22" i="6"/>
  <c r="L22" i="6"/>
  <c r="AZ22" i="6" s="1"/>
  <c r="M22" i="6"/>
  <c r="O22" i="6"/>
  <c r="R22" i="6"/>
  <c r="U22" i="6"/>
  <c r="AA22" i="6"/>
  <c r="AD22" i="6"/>
  <c r="AH22" i="6"/>
  <c r="AM22" i="6"/>
  <c r="AQ22" i="6"/>
  <c r="AS22" i="6"/>
  <c r="BA22" i="6"/>
  <c r="BE22" i="6"/>
  <c r="BG22" i="6"/>
  <c r="B23" i="6"/>
  <c r="C23" i="6" s="1"/>
  <c r="K23" i="6"/>
  <c r="L23" i="6"/>
  <c r="M23" i="6"/>
  <c r="O23" i="6"/>
  <c r="U23" i="6"/>
  <c r="AH23" i="6"/>
  <c r="BF23" i="6"/>
  <c r="B24" i="6"/>
  <c r="C24" i="6" s="1"/>
  <c r="K24" i="6"/>
  <c r="L24" i="6"/>
  <c r="L39" i="6" s="1"/>
  <c r="J9" i="2" s="1"/>
  <c r="M24" i="6"/>
  <c r="O24" i="6"/>
  <c r="Q24" i="6"/>
  <c r="T24" i="6"/>
  <c r="V24" i="6"/>
  <c r="Y24" i="6"/>
  <c r="AC24" i="6"/>
  <c r="AD24" i="6"/>
  <c r="AE24" i="6"/>
  <c r="AJ24" i="6"/>
  <c r="AL24" i="6"/>
  <c r="AO24" i="6"/>
  <c r="AR24" i="6"/>
  <c r="AU24" i="6"/>
  <c r="AW24" i="6"/>
  <c r="BA24" i="6"/>
  <c r="BB24" i="6"/>
  <c r="BE24" i="6"/>
  <c r="BG24" i="6"/>
  <c r="BI24" i="6"/>
  <c r="BJ24" i="6"/>
  <c r="B25" i="6"/>
  <c r="C25" i="6"/>
  <c r="AM25" i="6" s="1"/>
  <c r="K25" i="6"/>
  <c r="L25" i="6"/>
  <c r="M25" i="6"/>
  <c r="O25" i="6"/>
  <c r="B26" i="6"/>
  <c r="C26" i="6" s="1"/>
  <c r="K26" i="6"/>
  <c r="L26" i="6"/>
  <c r="M26" i="6"/>
  <c r="O26" i="6"/>
  <c r="Q26" i="6"/>
  <c r="R26" i="6"/>
  <c r="T26" i="6"/>
  <c r="V26" i="6"/>
  <c r="Y26" i="6"/>
  <c r="Z26" i="6"/>
  <c r="AC26" i="6"/>
  <c r="AD26" i="6"/>
  <c r="AE26" i="6"/>
  <c r="AI26" i="6"/>
  <c r="AJ26" i="6"/>
  <c r="AL26" i="6"/>
  <c r="AO26" i="6"/>
  <c r="AQ26" i="6"/>
  <c r="AR26" i="6"/>
  <c r="AU26" i="6"/>
  <c r="AW26" i="6"/>
  <c r="AX26" i="6"/>
  <c r="BA26" i="6"/>
  <c r="BB26" i="6"/>
  <c r="BE26" i="6"/>
  <c r="BG26" i="6"/>
  <c r="BI26" i="6"/>
  <c r="BJ26" i="6"/>
  <c r="B27" i="6"/>
  <c r="C27" i="6" s="1"/>
  <c r="K27" i="6"/>
  <c r="L27" i="6"/>
  <c r="M27" i="6"/>
  <c r="O27" i="6"/>
  <c r="B28" i="6"/>
  <c r="C28" i="6" s="1"/>
  <c r="T28" i="6" s="1"/>
  <c r="K28" i="6"/>
  <c r="L28" i="6"/>
  <c r="M28" i="6"/>
  <c r="O28" i="6"/>
  <c r="B29" i="6"/>
  <c r="C29" i="6" s="1"/>
  <c r="K29" i="6"/>
  <c r="L29" i="6"/>
  <c r="M29" i="6"/>
  <c r="O29" i="6"/>
  <c r="B30" i="6"/>
  <c r="C30" i="6" s="1"/>
  <c r="Q30" i="6" s="1"/>
  <c r="K30" i="6"/>
  <c r="L30" i="6"/>
  <c r="M30" i="6"/>
  <c r="O30" i="6"/>
  <c r="T30" i="6"/>
  <c r="V30" i="6"/>
  <c r="AC30" i="6"/>
  <c r="AD30" i="6"/>
  <c r="AJ30" i="6"/>
  <c r="AL30" i="6"/>
  <c r="AR30" i="6"/>
  <c r="AW30" i="6"/>
  <c r="BE30" i="6"/>
  <c r="BF30" i="6"/>
  <c r="BK30" i="6"/>
  <c r="B31" i="6"/>
  <c r="C31" i="6" s="1"/>
  <c r="U31" i="6" s="1"/>
  <c r="K31" i="6"/>
  <c r="L31" i="6"/>
  <c r="M31" i="6"/>
  <c r="O31" i="6"/>
  <c r="AH31" i="6"/>
  <c r="AS31" i="6"/>
  <c r="B32" i="6"/>
  <c r="C32" i="6" s="1"/>
  <c r="K32" i="6"/>
  <c r="L32" i="6"/>
  <c r="M32" i="6"/>
  <c r="O32" i="6"/>
  <c r="B33" i="6"/>
  <c r="C33" i="6" s="1"/>
  <c r="U33" i="6" s="1"/>
  <c r="K33" i="6"/>
  <c r="L33" i="6"/>
  <c r="M33" i="6"/>
  <c r="O33" i="6"/>
  <c r="AA33" i="6"/>
  <c r="AH33" i="6"/>
  <c r="AS33" i="6"/>
  <c r="BF33" i="6"/>
  <c r="B34" i="6"/>
  <c r="C34" i="6" s="1"/>
  <c r="K34" i="6"/>
  <c r="L34" i="6"/>
  <c r="M34" i="6"/>
  <c r="O34" i="6"/>
  <c r="B35" i="6"/>
  <c r="C35" i="6" s="1"/>
  <c r="K35" i="6"/>
  <c r="L35" i="6"/>
  <c r="M35" i="6"/>
  <c r="O35" i="6"/>
  <c r="B36" i="6"/>
  <c r="C36" i="6" s="1"/>
  <c r="K36" i="6"/>
  <c r="L36" i="6"/>
  <c r="M36" i="6"/>
  <c r="O36" i="6"/>
  <c r="B37" i="6"/>
  <c r="C37" i="6" s="1"/>
  <c r="K37" i="6"/>
  <c r="L37" i="6"/>
  <c r="M37" i="6"/>
  <c r="O37" i="6"/>
  <c r="Q38" i="6"/>
  <c r="R38" i="6"/>
  <c r="S38" i="6"/>
  <c r="T38" i="6"/>
  <c r="U38" i="6"/>
  <c r="V38" i="6"/>
  <c r="W38" i="6"/>
  <c r="Y38" i="6"/>
  <c r="Z38" i="6"/>
  <c r="AA38" i="6"/>
  <c r="AB38" i="6"/>
  <c r="AC38" i="6"/>
  <c r="AD38" i="6"/>
  <c r="AE38" i="6"/>
  <c r="AG38" i="6"/>
  <c r="AH38" i="6"/>
  <c r="AI38" i="6"/>
  <c r="AJ38" i="6"/>
  <c r="AK38" i="6"/>
  <c r="AL38" i="6"/>
  <c r="AM38" i="6"/>
  <c r="AO38" i="6"/>
  <c r="AP38" i="6"/>
  <c r="AQ38" i="6"/>
  <c r="AR38" i="6"/>
  <c r="AS38" i="6"/>
  <c r="AT38" i="6"/>
  <c r="AU38" i="6"/>
  <c r="AW38" i="6"/>
  <c r="AX38" i="6"/>
  <c r="AY38" i="6"/>
  <c r="AZ38" i="6"/>
  <c r="BA38" i="6"/>
  <c r="BB38" i="6"/>
  <c r="BC38" i="6"/>
  <c r="BE38" i="6"/>
  <c r="BF38" i="6"/>
  <c r="BG38" i="6"/>
  <c r="BH38" i="6"/>
  <c r="BI38" i="6"/>
  <c r="BJ38" i="6"/>
  <c r="BK38" i="6"/>
  <c r="E39" i="6"/>
  <c r="C9" i="2" s="1"/>
  <c r="F39" i="6"/>
  <c r="D9" i="2" s="1"/>
  <c r="G39" i="6"/>
  <c r="E9" i="2" s="1"/>
  <c r="H39" i="6"/>
  <c r="F9" i="2" s="1"/>
  <c r="I39" i="6"/>
  <c r="G9" i="2" s="1"/>
  <c r="J39" i="6"/>
  <c r="H9" i="2" s="1"/>
  <c r="M39" i="6"/>
  <c r="K9" i="2" s="1"/>
  <c r="N39" i="6"/>
  <c r="L9" i="2" s="1"/>
  <c r="C46" i="6"/>
  <c r="B8" i="5"/>
  <c r="C8" i="5" s="1"/>
  <c r="K8" i="5"/>
  <c r="L8" i="5"/>
  <c r="M8" i="5"/>
  <c r="O8" i="5" s="1"/>
  <c r="B9" i="5"/>
  <c r="C9" i="5" s="1"/>
  <c r="K9" i="5"/>
  <c r="L9" i="5"/>
  <c r="M9" i="5"/>
  <c r="O9" i="5" s="1"/>
  <c r="B10" i="5"/>
  <c r="C10" i="5" s="1"/>
  <c r="K10" i="5"/>
  <c r="L10" i="5"/>
  <c r="M10" i="5"/>
  <c r="O10" i="5"/>
  <c r="B11" i="5"/>
  <c r="C11" i="5" s="1"/>
  <c r="K11" i="5"/>
  <c r="L11" i="5"/>
  <c r="M11" i="5"/>
  <c r="O11" i="5"/>
  <c r="B12" i="5"/>
  <c r="C12" i="5" s="1"/>
  <c r="K12" i="5"/>
  <c r="L12" i="5"/>
  <c r="M12" i="5"/>
  <c r="O12" i="5" s="1"/>
  <c r="B13" i="5"/>
  <c r="C13" i="5" s="1"/>
  <c r="K13" i="5"/>
  <c r="L13" i="5"/>
  <c r="M13" i="5"/>
  <c r="O13" i="5" s="1"/>
  <c r="B14" i="5"/>
  <c r="C14" i="5"/>
  <c r="R14" i="5" s="1"/>
  <c r="K14" i="5"/>
  <c r="L14" i="5"/>
  <c r="M14" i="5"/>
  <c r="O14" i="5"/>
  <c r="B15" i="5"/>
  <c r="C15" i="5" s="1"/>
  <c r="K15" i="5"/>
  <c r="L15" i="5"/>
  <c r="M15" i="5"/>
  <c r="O15" i="5"/>
  <c r="B16" i="5"/>
  <c r="C16" i="5" s="1"/>
  <c r="K16" i="5"/>
  <c r="L16" i="5"/>
  <c r="M16" i="5"/>
  <c r="O16" i="5" s="1"/>
  <c r="B17" i="5"/>
  <c r="C17" i="5" s="1"/>
  <c r="K17" i="5"/>
  <c r="L17" i="5"/>
  <c r="M17" i="5"/>
  <c r="O17" i="5" s="1"/>
  <c r="B18" i="5"/>
  <c r="C18" i="5" s="1"/>
  <c r="K18" i="5"/>
  <c r="L18" i="5"/>
  <c r="M18" i="5"/>
  <c r="O18" i="5"/>
  <c r="B19" i="5"/>
  <c r="C19" i="5" s="1"/>
  <c r="K19" i="5"/>
  <c r="L19" i="5"/>
  <c r="M19" i="5"/>
  <c r="O19" i="5"/>
  <c r="B20" i="5"/>
  <c r="C20" i="5" s="1"/>
  <c r="K20" i="5"/>
  <c r="L20" i="5"/>
  <c r="M20" i="5"/>
  <c r="O20" i="5" s="1"/>
  <c r="B21" i="5"/>
  <c r="C21" i="5" s="1"/>
  <c r="K21" i="5"/>
  <c r="L21" i="5"/>
  <c r="M21" i="5"/>
  <c r="O21" i="5" s="1"/>
  <c r="B22" i="5"/>
  <c r="C22" i="5" s="1"/>
  <c r="K22" i="5"/>
  <c r="L22" i="5"/>
  <c r="M22" i="5"/>
  <c r="O22" i="5"/>
  <c r="B23" i="5"/>
  <c r="C23" i="5"/>
  <c r="V23" i="5" s="1"/>
  <c r="K23" i="5"/>
  <c r="L23" i="5"/>
  <c r="M23" i="5"/>
  <c r="O23" i="5"/>
  <c r="B24" i="5"/>
  <c r="C24" i="5" s="1"/>
  <c r="K24" i="5"/>
  <c r="L24" i="5"/>
  <c r="M24" i="5"/>
  <c r="O24" i="5" s="1"/>
  <c r="B25" i="5"/>
  <c r="C25" i="5" s="1"/>
  <c r="K25" i="5"/>
  <c r="L25" i="5"/>
  <c r="M25" i="5"/>
  <c r="O25" i="5" s="1"/>
  <c r="B26" i="5"/>
  <c r="C26" i="5" s="1"/>
  <c r="K26" i="5"/>
  <c r="L26" i="5"/>
  <c r="M26" i="5"/>
  <c r="O26" i="5"/>
  <c r="B27" i="5"/>
  <c r="C27" i="5" s="1"/>
  <c r="K27" i="5"/>
  <c r="L27" i="5"/>
  <c r="M27" i="5"/>
  <c r="O27" i="5"/>
  <c r="B28" i="5"/>
  <c r="C28" i="5" s="1"/>
  <c r="K28" i="5"/>
  <c r="L28" i="5"/>
  <c r="M28" i="5"/>
  <c r="O28" i="5" s="1"/>
  <c r="B29" i="5"/>
  <c r="C29" i="5" s="1"/>
  <c r="K29" i="5"/>
  <c r="L29" i="5"/>
  <c r="M29" i="5"/>
  <c r="O29" i="5" s="1"/>
  <c r="B30" i="5"/>
  <c r="C30" i="5" s="1"/>
  <c r="Y30" i="5" s="1"/>
  <c r="K30" i="5"/>
  <c r="L30" i="5"/>
  <c r="M30" i="5"/>
  <c r="O30" i="5"/>
  <c r="R30" i="5"/>
  <c r="AH30" i="5"/>
  <c r="AP30" i="5"/>
  <c r="AX30" i="5"/>
  <c r="B31" i="5"/>
  <c r="C31" i="5"/>
  <c r="K31" i="5"/>
  <c r="L31" i="5"/>
  <c r="M31" i="5"/>
  <c r="O31" i="5"/>
  <c r="AO31" i="5"/>
  <c r="B32" i="5"/>
  <c r="C32" i="5" s="1"/>
  <c r="K32" i="5"/>
  <c r="L32" i="5"/>
  <c r="M32" i="5"/>
  <c r="O32" i="5" s="1"/>
  <c r="B33" i="5"/>
  <c r="C33" i="5" s="1"/>
  <c r="K33" i="5"/>
  <c r="L33" i="5"/>
  <c r="M33" i="5"/>
  <c r="O33" i="5" s="1"/>
  <c r="B34" i="5"/>
  <c r="C34" i="5" s="1"/>
  <c r="K34" i="5"/>
  <c r="L34" i="5"/>
  <c r="M34" i="5"/>
  <c r="O34" i="5"/>
  <c r="V34" i="5"/>
  <c r="AK34" i="5"/>
  <c r="AT34" i="5"/>
  <c r="BB34" i="5"/>
  <c r="B35" i="5"/>
  <c r="C35" i="5"/>
  <c r="AH35" i="5" s="1"/>
  <c r="K35" i="5"/>
  <c r="L35" i="5"/>
  <c r="M35" i="5"/>
  <c r="O35" i="5"/>
  <c r="AB35" i="5"/>
  <c r="AO35" i="5"/>
  <c r="AZ35" i="5"/>
  <c r="B36" i="5"/>
  <c r="C36" i="5" s="1"/>
  <c r="AS36" i="5" s="1"/>
  <c r="K36" i="5"/>
  <c r="L36" i="5"/>
  <c r="M36" i="5"/>
  <c r="O36" i="5" s="1"/>
  <c r="AL36" i="5"/>
  <c r="BK36" i="5"/>
  <c r="B37" i="5"/>
  <c r="C37" i="5" s="1"/>
  <c r="AK37" i="5" s="1"/>
  <c r="K37" i="5"/>
  <c r="L37" i="5"/>
  <c r="M37" i="5"/>
  <c r="O37" i="5" s="1"/>
  <c r="S37" i="5"/>
  <c r="Y37" i="5"/>
  <c r="AQ37" i="5"/>
  <c r="AX37" i="5"/>
  <c r="BC37" i="5"/>
  <c r="B38" i="5"/>
  <c r="C38" i="5" s="1"/>
  <c r="V38" i="5" s="1"/>
  <c r="K38" i="5"/>
  <c r="L38" i="5"/>
  <c r="M38" i="5"/>
  <c r="O38" i="5"/>
  <c r="AC38" i="5"/>
  <c r="BI38" i="5"/>
  <c r="E39" i="5"/>
  <c r="C8" i="2" s="1"/>
  <c r="F39" i="5"/>
  <c r="D8" i="2" s="1"/>
  <c r="G39" i="5"/>
  <c r="E8" i="2" s="1"/>
  <c r="H39" i="5"/>
  <c r="F8" i="2" s="1"/>
  <c r="I39" i="5"/>
  <c r="G8" i="2" s="1"/>
  <c r="J39" i="5"/>
  <c r="H8" i="2" s="1"/>
  <c r="K39" i="5"/>
  <c r="I8" i="2" s="1"/>
  <c r="N39" i="5"/>
  <c r="L8" i="2" s="1"/>
  <c r="C46" i="5"/>
  <c r="B8" i="4"/>
  <c r="C8" i="4" s="1"/>
  <c r="AE8" i="4" s="1"/>
  <c r="K8" i="4"/>
  <c r="L8" i="4"/>
  <c r="M8" i="4"/>
  <c r="O8" i="4" s="1"/>
  <c r="S8" i="4"/>
  <c r="AX8" i="4"/>
  <c r="B9" i="4"/>
  <c r="C9" i="4" s="1"/>
  <c r="K9" i="4"/>
  <c r="L9" i="4"/>
  <c r="M9" i="4"/>
  <c r="O9" i="4"/>
  <c r="B10" i="4"/>
  <c r="C10" i="4" s="1"/>
  <c r="K10" i="4"/>
  <c r="L10" i="4"/>
  <c r="M10" i="4"/>
  <c r="O10" i="4"/>
  <c r="B11" i="4"/>
  <c r="C11" i="4" s="1"/>
  <c r="AL11" i="4" s="1"/>
  <c r="K11" i="4"/>
  <c r="L11" i="4"/>
  <c r="M11" i="4"/>
  <c r="O11" i="4" s="1"/>
  <c r="T11" i="4"/>
  <c r="AG11" i="4"/>
  <c r="AS11" i="4"/>
  <c r="BE11" i="4"/>
  <c r="B12" i="4"/>
  <c r="C12" i="4" s="1"/>
  <c r="AQ12" i="4" s="1"/>
  <c r="K12" i="4"/>
  <c r="L12" i="4"/>
  <c r="M12" i="4"/>
  <c r="O12" i="4" s="1"/>
  <c r="S12" i="4"/>
  <c r="AK12" i="4"/>
  <c r="AX12" i="4"/>
  <c r="BI12" i="4"/>
  <c r="B13" i="4"/>
  <c r="C13" i="4"/>
  <c r="V13" i="4" s="1"/>
  <c r="K13" i="4"/>
  <c r="L13" i="4"/>
  <c r="M13" i="4"/>
  <c r="O13" i="4"/>
  <c r="S13" i="4"/>
  <c r="W13" i="4"/>
  <c r="AB13" i="4"/>
  <c r="AE13" i="4"/>
  <c r="AJ13" i="4"/>
  <c r="AO13" i="4"/>
  <c r="AQ13" i="4"/>
  <c r="AU13" i="4"/>
  <c r="AZ13" i="4"/>
  <c r="BC13" i="4"/>
  <c r="BH13" i="4"/>
  <c r="B14" i="4"/>
  <c r="C14" i="4" s="1"/>
  <c r="K14" i="4"/>
  <c r="L14" i="4"/>
  <c r="M14" i="4"/>
  <c r="O14" i="4"/>
  <c r="B15" i="4"/>
  <c r="C15" i="4" s="1"/>
  <c r="AG15" i="4" s="1"/>
  <c r="K15" i="4"/>
  <c r="L15" i="4"/>
  <c r="M15" i="4"/>
  <c r="O15" i="4" s="1"/>
  <c r="T15" i="4"/>
  <c r="AA15" i="4"/>
  <c r="AS15" i="4"/>
  <c r="AY15" i="4"/>
  <c r="BK15" i="4"/>
  <c r="B16" i="4"/>
  <c r="C16" i="4" s="1"/>
  <c r="AE16" i="4" s="1"/>
  <c r="K16" i="4"/>
  <c r="L16" i="4"/>
  <c r="M16" i="4"/>
  <c r="O16" i="4" s="1"/>
  <c r="S16" i="4"/>
  <c r="Y16" i="4"/>
  <c r="AK16" i="4"/>
  <c r="AQ16" i="4"/>
  <c r="AX16" i="4"/>
  <c r="BI16" i="4"/>
  <c r="B17" i="4"/>
  <c r="C17" i="4"/>
  <c r="V17" i="4" s="1"/>
  <c r="K17" i="4"/>
  <c r="L17" i="4"/>
  <c r="M17" i="4"/>
  <c r="O17" i="4"/>
  <c r="S17" i="4"/>
  <c r="W17" i="4"/>
  <c r="AB17" i="4"/>
  <c r="AE17" i="4"/>
  <c r="AJ17" i="4"/>
  <c r="AO17" i="4"/>
  <c r="AQ17" i="4"/>
  <c r="AU17" i="4"/>
  <c r="AZ17" i="4"/>
  <c r="BC17" i="4"/>
  <c r="BH17" i="4"/>
  <c r="B18" i="4"/>
  <c r="C18" i="4" s="1"/>
  <c r="K18" i="4"/>
  <c r="L18" i="4"/>
  <c r="M18" i="4"/>
  <c r="O18" i="4"/>
  <c r="B19" i="4"/>
  <c r="C19" i="4" s="1"/>
  <c r="K19" i="4"/>
  <c r="L19" i="4"/>
  <c r="M19" i="4"/>
  <c r="O19" i="4" s="1"/>
  <c r="T19" i="4"/>
  <c r="AA19" i="4"/>
  <c r="AG19" i="4"/>
  <c r="AL19" i="4"/>
  <c r="AS19" i="4"/>
  <c r="AY19" i="4"/>
  <c r="BE19" i="4"/>
  <c r="BK19" i="4"/>
  <c r="B20" i="4"/>
  <c r="C20" i="4" s="1"/>
  <c r="K20" i="4"/>
  <c r="L20" i="4"/>
  <c r="M20" i="4"/>
  <c r="O20" i="4" s="1"/>
  <c r="S20" i="4"/>
  <c r="Y20" i="4"/>
  <c r="AE20" i="4"/>
  <c r="AK20" i="4"/>
  <c r="AQ20" i="4"/>
  <c r="AX20" i="4"/>
  <c r="BC20" i="4"/>
  <c r="BI20" i="4"/>
  <c r="B21" i="4"/>
  <c r="C21" i="4"/>
  <c r="R21" i="4" s="1"/>
  <c r="K21" i="4"/>
  <c r="L21" i="4"/>
  <c r="M21" i="4"/>
  <c r="O21" i="4"/>
  <c r="W21" i="4"/>
  <c r="AE21" i="4"/>
  <c r="AO21" i="4"/>
  <c r="AU21" i="4"/>
  <c r="BC21" i="4"/>
  <c r="B22" i="4"/>
  <c r="C22" i="4" s="1"/>
  <c r="K22" i="4"/>
  <c r="L22" i="4"/>
  <c r="M22" i="4"/>
  <c r="O22" i="4"/>
  <c r="B23" i="4"/>
  <c r="C23" i="4" s="1"/>
  <c r="AG23" i="4" s="1"/>
  <c r="K23" i="4"/>
  <c r="L23" i="4"/>
  <c r="M23" i="4"/>
  <c r="O23" i="4" s="1"/>
  <c r="T23" i="4"/>
  <c r="AA23" i="4"/>
  <c r="AS23" i="4"/>
  <c r="AY23" i="4"/>
  <c r="BK23" i="4"/>
  <c r="B24" i="4"/>
  <c r="C24" i="4" s="1"/>
  <c r="AE24" i="4" s="1"/>
  <c r="K24" i="4"/>
  <c r="L24" i="4"/>
  <c r="M24" i="4"/>
  <c r="O24" i="4" s="1"/>
  <c r="S24" i="4"/>
  <c r="Y24" i="4"/>
  <c r="AK24" i="4"/>
  <c r="AQ24" i="4"/>
  <c r="AX24" i="4"/>
  <c r="BI24" i="4"/>
  <c r="B25" i="4"/>
  <c r="C25" i="4"/>
  <c r="R25" i="4" s="1"/>
  <c r="K25" i="4"/>
  <c r="L25" i="4"/>
  <c r="M25" i="4"/>
  <c r="O25" i="4"/>
  <c r="B26" i="4"/>
  <c r="C26" i="4" s="1"/>
  <c r="AB26" i="4" s="1"/>
  <c r="K26" i="4"/>
  <c r="L26" i="4"/>
  <c r="M26" i="4"/>
  <c r="O26" i="4" s="1"/>
  <c r="S26" i="4"/>
  <c r="W26" i="4"/>
  <c r="AK26" i="4"/>
  <c r="AP26" i="4"/>
  <c r="AY26" i="4"/>
  <c r="B27" i="4"/>
  <c r="C27" i="4" s="1"/>
  <c r="AG27" i="4" s="1"/>
  <c r="K27" i="4"/>
  <c r="L27" i="4"/>
  <c r="M27" i="4"/>
  <c r="O27" i="4" s="1"/>
  <c r="S27" i="4"/>
  <c r="AB27" i="4"/>
  <c r="AK27" i="4"/>
  <c r="AT27" i="4"/>
  <c r="BC27" i="4"/>
  <c r="B28" i="4"/>
  <c r="C28" i="4" s="1"/>
  <c r="AB28" i="4" s="1"/>
  <c r="K28" i="4"/>
  <c r="L28" i="4"/>
  <c r="M28" i="4"/>
  <c r="O28" i="4" s="1"/>
  <c r="B29" i="4"/>
  <c r="C29" i="4" s="1"/>
  <c r="W29" i="4" s="1"/>
  <c r="K29" i="4"/>
  <c r="L29" i="4"/>
  <c r="M29" i="4"/>
  <c r="O29" i="4" s="1"/>
  <c r="B30" i="4"/>
  <c r="C30" i="4" s="1"/>
  <c r="AB30" i="4" s="1"/>
  <c r="K30" i="4"/>
  <c r="L30" i="4"/>
  <c r="M30" i="4"/>
  <c r="O30" i="4" s="1"/>
  <c r="S30" i="4"/>
  <c r="AG30" i="4"/>
  <c r="AP30" i="4"/>
  <c r="BC30" i="4"/>
  <c r="B31" i="4"/>
  <c r="C31" i="4" s="1"/>
  <c r="AG31" i="4" s="1"/>
  <c r="K31" i="4"/>
  <c r="L31" i="4"/>
  <c r="M31" i="4"/>
  <c r="O31" i="4" s="1"/>
  <c r="S31" i="4"/>
  <c r="AB31" i="4"/>
  <c r="AK31" i="4"/>
  <c r="AT31" i="4"/>
  <c r="BC31" i="4"/>
  <c r="B32" i="4"/>
  <c r="C32" i="4" s="1"/>
  <c r="AB32" i="4" s="1"/>
  <c r="K32" i="4"/>
  <c r="L32" i="4"/>
  <c r="M32" i="4"/>
  <c r="O32" i="4" s="1"/>
  <c r="B33" i="4"/>
  <c r="C33" i="4" s="1"/>
  <c r="W33" i="4" s="1"/>
  <c r="K33" i="4"/>
  <c r="L33" i="4"/>
  <c r="M33" i="4"/>
  <c r="O33" i="4" s="1"/>
  <c r="B34" i="4"/>
  <c r="C34" i="4" s="1"/>
  <c r="AB34" i="4" s="1"/>
  <c r="K34" i="4"/>
  <c r="L34" i="4"/>
  <c r="M34" i="4"/>
  <c r="O34" i="4" s="1"/>
  <c r="S34" i="4"/>
  <c r="AG34" i="4"/>
  <c r="AP34" i="4"/>
  <c r="BC34" i="4"/>
  <c r="B35" i="4"/>
  <c r="C35" i="4" s="1"/>
  <c r="AG35" i="4" s="1"/>
  <c r="K35" i="4"/>
  <c r="L35" i="4"/>
  <c r="M35" i="4"/>
  <c r="O35" i="4" s="1"/>
  <c r="S35" i="4"/>
  <c r="AB35" i="4"/>
  <c r="AK35" i="4"/>
  <c r="AT35" i="4"/>
  <c r="BC35" i="4"/>
  <c r="B36" i="4"/>
  <c r="C36" i="4" s="1"/>
  <c r="AB36" i="4" s="1"/>
  <c r="K36" i="4"/>
  <c r="L36" i="4"/>
  <c r="M36" i="4"/>
  <c r="O36" i="4" s="1"/>
  <c r="Q37" i="4"/>
  <c r="R37" i="4"/>
  <c r="S37" i="4"/>
  <c r="T37" i="4"/>
  <c r="U37" i="4"/>
  <c r="V37" i="4"/>
  <c r="W37" i="4"/>
  <c r="Y37" i="4"/>
  <c r="Z37" i="4"/>
  <c r="AA37" i="4"/>
  <c r="AB37" i="4"/>
  <c r="AC37" i="4"/>
  <c r="AD37" i="4"/>
  <c r="AE37" i="4"/>
  <c r="AG37" i="4"/>
  <c r="AH37" i="4"/>
  <c r="AI37" i="4"/>
  <c r="AJ37" i="4"/>
  <c r="AK37" i="4"/>
  <c r="AL37" i="4"/>
  <c r="AM37" i="4"/>
  <c r="AO37" i="4"/>
  <c r="AP37" i="4"/>
  <c r="AQ37" i="4"/>
  <c r="AR37" i="4"/>
  <c r="AS37" i="4"/>
  <c r="AT37" i="4"/>
  <c r="AU37" i="4"/>
  <c r="AW37" i="4"/>
  <c r="AX37" i="4"/>
  <c r="AY37" i="4"/>
  <c r="AZ37" i="4"/>
  <c r="BA37" i="4"/>
  <c r="BB37" i="4"/>
  <c r="BC37" i="4"/>
  <c r="BE37" i="4"/>
  <c r="BF37" i="4"/>
  <c r="BG37" i="4"/>
  <c r="BH37" i="4"/>
  <c r="BI37" i="4"/>
  <c r="BJ37" i="4"/>
  <c r="BK37" i="4"/>
  <c r="Q38" i="4"/>
  <c r="R38" i="4"/>
  <c r="S38" i="4"/>
  <c r="T38" i="4"/>
  <c r="U38" i="4"/>
  <c r="V38" i="4"/>
  <c r="W38" i="4"/>
  <c r="Y38" i="4"/>
  <c r="Z38" i="4"/>
  <c r="AA38" i="4"/>
  <c r="AB38" i="4"/>
  <c r="AC38" i="4"/>
  <c r="AD38" i="4"/>
  <c r="AE38" i="4"/>
  <c r="AG38" i="4"/>
  <c r="AH38" i="4"/>
  <c r="AI38" i="4"/>
  <c r="AJ38" i="4"/>
  <c r="AK38" i="4"/>
  <c r="AL38" i="4"/>
  <c r="AM38" i="4"/>
  <c r="AO38" i="4"/>
  <c r="AP38" i="4"/>
  <c r="AQ38" i="4"/>
  <c r="AR38" i="4"/>
  <c r="AS38" i="4"/>
  <c r="AT38" i="4"/>
  <c r="AU38" i="4"/>
  <c r="AW38" i="4"/>
  <c r="AX38" i="4"/>
  <c r="AY38" i="4"/>
  <c r="AZ38" i="4"/>
  <c r="BA38" i="4"/>
  <c r="BB38" i="4"/>
  <c r="BC38" i="4"/>
  <c r="BE38" i="4"/>
  <c r="BF38" i="4"/>
  <c r="BG38" i="4"/>
  <c r="BH38" i="4"/>
  <c r="BI38" i="4"/>
  <c r="BJ38" i="4"/>
  <c r="BK38" i="4"/>
  <c r="E39" i="4"/>
  <c r="C7" i="2" s="1"/>
  <c r="F39" i="4"/>
  <c r="D7" i="2" s="1"/>
  <c r="G39" i="4"/>
  <c r="E7" i="2" s="1"/>
  <c r="H39" i="4"/>
  <c r="F7" i="2" s="1"/>
  <c r="I39" i="4"/>
  <c r="G7" i="2" s="1"/>
  <c r="J39" i="4"/>
  <c r="H7" i="2" s="1"/>
  <c r="K39" i="4"/>
  <c r="I7" i="2" s="1"/>
  <c r="N39" i="4"/>
  <c r="L7" i="2" s="1"/>
  <c r="C46" i="4"/>
  <c r="B8" i="1"/>
  <c r="C8" i="1" s="1"/>
  <c r="BI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J19" i="1" s="1"/>
  <c r="B20" i="1"/>
  <c r="C20" i="1" s="1"/>
  <c r="B21" i="1"/>
  <c r="C21" i="1"/>
  <c r="BF21" i="1" s="1"/>
  <c r="B22" i="1"/>
  <c r="C22" i="1" s="1"/>
  <c r="B23" i="1"/>
  <c r="C23" i="1" s="1"/>
  <c r="B24" i="1"/>
  <c r="C24" i="1" s="1"/>
  <c r="B25" i="1"/>
  <c r="C25" i="1" s="1"/>
  <c r="B26" i="1"/>
  <c r="C26" i="1" s="1"/>
  <c r="BB26" i="1" s="1"/>
  <c r="B27" i="1"/>
  <c r="C27" i="1" s="1"/>
  <c r="B28" i="1"/>
  <c r="C28" i="1" s="1"/>
  <c r="B29" i="1"/>
  <c r="C29" i="1"/>
  <c r="BK29" i="1" s="1"/>
  <c r="B30" i="1"/>
  <c r="C30" i="1" s="1"/>
  <c r="B31" i="1"/>
  <c r="C31" i="1" s="1"/>
  <c r="BI31" i="1" s="1"/>
  <c r="B32" i="1"/>
  <c r="C32" i="1" s="1"/>
  <c r="B33" i="1"/>
  <c r="C33" i="1" s="1"/>
  <c r="B34" i="1"/>
  <c r="C34" i="1" s="1"/>
  <c r="BJ34" i="1" s="1"/>
  <c r="B35" i="1"/>
  <c r="C35" i="1" s="1"/>
  <c r="BJ35" i="1" s="1"/>
  <c r="B36" i="1"/>
  <c r="C36" i="1" s="1"/>
  <c r="B37" i="1"/>
  <c r="C37" i="1"/>
  <c r="BF37" i="1" s="1"/>
  <c r="B38" i="1"/>
  <c r="C38" i="1" s="1"/>
  <c r="BG17" i="1"/>
  <c r="BG25" i="1"/>
  <c r="BG34" i="1"/>
  <c r="BH8" i="1"/>
  <c r="BH17" i="1"/>
  <c r="BI14" i="1"/>
  <c r="BI15" i="1"/>
  <c r="BI19" i="1"/>
  <c r="BI23" i="1"/>
  <c r="BI30" i="1"/>
  <c r="BJ14" i="1"/>
  <c r="BJ15" i="1"/>
  <c r="BJ23" i="1"/>
  <c r="BJ31" i="1"/>
  <c r="BK17" i="1"/>
  <c r="BK25" i="1"/>
  <c r="C46" i="1"/>
  <c r="BE8" i="1"/>
  <c r="BE15" i="1"/>
  <c r="BE18" i="1"/>
  <c r="BE19" i="1"/>
  <c r="BE23" i="1"/>
  <c r="BE31" i="1"/>
  <c r="AX14" i="1"/>
  <c r="AX15" i="1"/>
  <c r="AX19" i="1"/>
  <c r="AX22" i="1"/>
  <c r="AX23" i="1"/>
  <c r="AX31" i="1"/>
  <c r="AY13" i="1"/>
  <c r="AY21" i="1"/>
  <c r="AY29" i="1"/>
  <c r="AY37" i="1"/>
  <c r="AZ21" i="1"/>
  <c r="AZ36" i="1"/>
  <c r="AZ37" i="1"/>
  <c r="BA8" i="1"/>
  <c r="BA15" i="1"/>
  <c r="BA19" i="1"/>
  <c r="BA23" i="1"/>
  <c r="BA30" i="1"/>
  <c r="BA31" i="1"/>
  <c r="BA35" i="1"/>
  <c r="BA36" i="1"/>
  <c r="BB15" i="1"/>
  <c r="BB18" i="1"/>
  <c r="BB19" i="1"/>
  <c r="BB23" i="1"/>
  <c r="BB35" i="1"/>
  <c r="BC17" i="1"/>
  <c r="BC21" i="1"/>
  <c r="BC25" i="1"/>
  <c r="BC29" i="1"/>
  <c r="AW11" i="1"/>
  <c r="AW15" i="1"/>
  <c r="AW19" i="1"/>
  <c r="AW21" i="1"/>
  <c r="AW23" i="1"/>
  <c r="AW27" i="1"/>
  <c r="AW29" i="1"/>
  <c r="AW31" i="1"/>
  <c r="AW35" i="1"/>
  <c r="AW37" i="1"/>
  <c r="AP8" i="1"/>
  <c r="AP11" i="1"/>
  <c r="AP15" i="1"/>
  <c r="AP19" i="1"/>
  <c r="AP23" i="1"/>
  <c r="AP27" i="1"/>
  <c r="AP31" i="1"/>
  <c r="AP35" i="1"/>
  <c r="AP38" i="1"/>
  <c r="AQ11" i="1"/>
  <c r="AQ15" i="1"/>
  <c r="AQ19" i="1"/>
  <c r="AQ21" i="1"/>
  <c r="AQ23" i="1"/>
  <c r="AQ26" i="1"/>
  <c r="AQ27" i="1"/>
  <c r="AQ29" i="1"/>
  <c r="AQ31" i="1"/>
  <c r="AQ35" i="1"/>
  <c r="AQ37" i="1"/>
  <c r="AR17" i="1"/>
  <c r="AR21" i="1"/>
  <c r="AR22" i="1"/>
  <c r="AR29" i="1"/>
  <c r="AR36" i="1"/>
  <c r="AR37" i="1"/>
  <c r="AS8" i="1"/>
  <c r="AS11" i="1"/>
  <c r="AS15" i="1"/>
  <c r="AS19" i="1"/>
  <c r="AS21" i="1"/>
  <c r="AS23" i="1"/>
  <c r="AS25" i="1"/>
  <c r="AS27" i="1"/>
  <c r="AS29" i="1"/>
  <c r="AS31" i="1"/>
  <c r="AS35" i="1"/>
  <c r="AS37" i="1"/>
  <c r="AT8" i="1"/>
  <c r="AT11" i="1"/>
  <c r="AT15" i="1"/>
  <c r="AT19" i="1"/>
  <c r="AT22" i="1"/>
  <c r="AT23" i="1"/>
  <c r="AT27" i="1"/>
  <c r="AT28" i="1"/>
  <c r="AT31" i="1"/>
  <c r="AT35" i="1"/>
  <c r="AU11" i="1"/>
  <c r="AU13" i="1"/>
  <c r="AU15" i="1"/>
  <c r="AU18" i="1"/>
  <c r="AU19" i="1"/>
  <c r="AU21" i="1"/>
  <c r="AU23" i="1"/>
  <c r="AU27" i="1"/>
  <c r="AU29" i="1"/>
  <c r="AU31" i="1"/>
  <c r="AU34" i="1"/>
  <c r="AU35" i="1"/>
  <c r="AU37" i="1"/>
  <c r="AO13" i="1"/>
  <c r="AO20" i="1"/>
  <c r="AO21" i="1"/>
  <c r="AO29" i="1"/>
  <c r="AO33" i="1"/>
  <c r="AO37" i="1"/>
  <c r="AO38" i="1"/>
  <c r="AH8" i="1"/>
  <c r="AH11" i="1"/>
  <c r="AH15" i="1"/>
  <c r="AH19" i="1"/>
  <c r="AH21" i="1"/>
  <c r="AH23" i="1"/>
  <c r="AH27" i="1"/>
  <c r="AH28" i="1"/>
  <c r="AH29" i="1"/>
  <c r="AH31" i="1"/>
  <c r="AH35" i="1"/>
  <c r="AH37" i="1"/>
  <c r="AI8" i="1"/>
  <c r="AI11" i="1"/>
  <c r="AI15" i="1"/>
  <c r="AI19" i="1"/>
  <c r="AI23" i="1"/>
  <c r="AI26" i="1"/>
  <c r="AI27" i="1"/>
  <c r="AI31" i="1"/>
  <c r="AI35" i="1"/>
  <c r="AI38" i="1"/>
  <c r="AJ11" i="1"/>
  <c r="AJ15" i="1"/>
  <c r="AJ19" i="1"/>
  <c r="AJ21" i="1"/>
  <c r="AJ23" i="1"/>
  <c r="AJ27" i="1"/>
  <c r="AJ29" i="1"/>
  <c r="AJ31" i="1"/>
  <c r="AJ35" i="1"/>
  <c r="AJ37" i="1"/>
  <c r="AK8" i="1"/>
  <c r="AK14" i="1"/>
  <c r="AK21" i="1"/>
  <c r="AK28" i="1"/>
  <c r="AK29" i="1"/>
  <c r="AK34" i="1"/>
  <c r="AK37" i="1"/>
  <c r="AL8" i="1"/>
  <c r="AL11" i="1"/>
  <c r="AL15" i="1"/>
  <c r="AL19" i="1"/>
  <c r="AL20" i="1"/>
  <c r="AL21" i="1"/>
  <c r="AL23" i="1"/>
  <c r="AL25" i="1"/>
  <c r="AL27" i="1"/>
  <c r="AL29" i="1"/>
  <c r="AL31" i="1"/>
  <c r="AL34" i="1"/>
  <c r="AL35" i="1"/>
  <c r="AL37" i="1"/>
  <c r="AM8" i="1"/>
  <c r="AM11" i="1"/>
  <c r="AM15" i="1"/>
  <c r="AM18" i="1"/>
  <c r="AM19" i="1"/>
  <c r="AM23" i="1"/>
  <c r="AM27" i="1"/>
  <c r="AM30" i="1"/>
  <c r="AM31" i="1"/>
  <c r="AM35" i="1"/>
  <c r="AM36" i="1"/>
  <c r="AG11" i="1"/>
  <c r="AG14" i="1"/>
  <c r="AG15" i="1"/>
  <c r="AG19" i="1"/>
  <c r="AG21" i="1"/>
  <c r="AG23" i="1"/>
  <c r="AG25" i="1"/>
  <c r="AG27" i="1"/>
  <c r="AG29" i="1"/>
  <c r="AG30" i="1"/>
  <c r="AG31" i="1"/>
  <c r="AG35" i="1"/>
  <c r="AG37" i="1"/>
  <c r="Z8" i="1"/>
  <c r="Z13" i="1"/>
  <c r="Z20" i="1"/>
  <c r="Z21" i="1"/>
  <c r="Z29" i="1"/>
  <c r="Z37" i="1"/>
  <c r="Z38" i="1"/>
  <c r="AA8" i="1"/>
  <c r="AA11" i="1"/>
  <c r="AA14" i="1"/>
  <c r="AA15" i="1"/>
  <c r="AA19" i="1"/>
  <c r="AA20" i="1"/>
  <c r="AA21" i="1"/>
  <c r="AA23" i="1"/>
  <c r="AA25" i="1"/>
  <c r="AA27" i="1"/>
  <c r="AA28" i="1"/>
  <c r="AA29" i="1"/>
  <c r="AA31" i="1"/>
  <c r="AA34" i="1"/>
  <c r="AA35" i="1"/>
  <c r="AA36" i="1"/>
  <c r="AA37" i="1"/>
  <c r="AA38" i="1"/>
  <c r="AB8" i="1"/>
  <c r="AB11" i="1"/>
  <c r="AB14" i="1"/>
  <c r="AB15" i="1"/>
  <c r="AB18" i="1"/>
  <c r="AB19" i="1"/>
  <c r="AB20" i="1"/>
  <c r="AB22" i="1"/>
  <c r="AB23" i="1"/>
  <c r="AB27" i="1"/>
  <c r="AB28" i="1"/>
  <c r="AB30" i="1"/>
  <c r="AB31" i="1"/>
  <c r="AB34" i="1"/>
  <c r="AB35" i="1"/>
  <c r="AB36" i="1"/>
  <c r="AB38" i="1"/>
  <c r="AC11" i="1"/>
  <c r="AC13" i="1"/>
  <c r="AC14" i="1"/>
  <c r="AC15" i="1"/>
  <c r="AC17" i="1"/>
  <c r="AC18" i="1"/>
  <c r="AC19" i="1"/>
  <c r="AC21" i="1"/>
  <c r="AC23" i="1"/>
  <c r="AC25" i="1"/>
  <c r="AC27" i="1"/>
  <c r="AC29" i="1"/>
  <c r="AC30" i="1"/>
  <c r="AC31" i="1"/>
  <c r="AC34" i="1"/>
  <c r="AC35" i="1"/>
  <c r="AC37" i="1"/>
  <c r="AC38" i="1"/>
  <c r="AD8" i="1"/>
  <c r="AD13" i="1"/>
  <c r="AD14" i="1"/>
  <c r="AD17" i="1"/>
  <c r="AD18" i="1"/>
  <c r="AD20" i="1"/>
  <c r="AD21" i="1"/>
  <c r="AD25" i="1"/>
  <c r="AD28" i="1"/>
  <c r="AD29" i="1"/>
  <c r="AD30" i="1"/>
  <c r="AD34" i="1"/>
  <c r="AD36" i="1"/>
  <c r="AD37" i="1"/>
  <c r="AD38" i="1"/>
  <c r="AE8" i="1"/>
  <c r="AE11" i="1"/>
  <c r="AE13" i="1"/>
  <c r="AE14" i="1"/>
  <c r="AE15" i="1"/>
  <c r="AE17" i="1"/>
  <c r="AE18" i="1"/>
  <c r="AE19" i="1"/>
  <c r="AE20" i="1"/>
  <c r="AE21" i="1"/>
  <c r="AE22" i="1"/>
  <c r="AE23" i="1"/>
  <c r="AE25" i="1"/>
  <c r="AE27" i="1"/>
  <c r="AE28" i="1"/>
  <c r="AE29" i="1"/>
  <c r="AE30" i="1"/>
  <c r="AE31" i="1"/>
  <c r="AE34" i="1"/>
  <c r="AE35" i="1"/>
  <c r="AE36" i="1"/>
  <c r="AE37" i="1"/>
  <c r="AE38" i="1"/>
  <c r="Y8" i="1"/>
  <c r="Y11" i="1"/>
  <c r="Y14" i="1"/>
  <c r="Y15" i="1"/>
  <c r="Y18" i="1"/>
  <c r="Y19" i="1"/>
  <c r="Y20" i="1"/>
  <c r="Y23" i="1"/>
  <c r="Y26" i="1"/>
  <c r="Y27" i="1"/>
  <c r="Y28" i="1"/>
  <c r="Y30" i="1"/>
  <c r="Y31" i="1"/>
  <c r="Y34" i="1"/>
  <c r="Y35" i="1"/>
  <c r="Y36" i="1"/>
  <c r="Y38" i="1"/>
  <c r="R11" i="1"/>
  <c r="R13" i="1"/>
  <c r="R14" i="1"/>
  <c r="R15" i="1"/>
  <c r="R17" i="1"/>
  <c r="R18" i="1"/>
  <c r="R19" i="1"/>
  <c r="R21" i="1"/>
  <c r="R23" i="1"/>
  <c r="R25" i="1"/>
  <c r="R26" i="1"/>
  <c r="R27" i="1"/>
  <c r="R29" i="1"/>
  <c r="R30" i="1"/>
  <c r="R31" i="1"/>
  <c r="R34" i="1"/>
  <c r="R35" i="1"/>
  <c r="R37" i="1"/>
  <c r="R38" i="1"/>
  <c r="S8" i="1"/>
  <c r="S13" i="1"/>
  <c r="S14" i="1"/>
  <c r="S17" i="1"/>
  <c r="S18" i="1"/>
  <c r="S20" i="1"/>
  <c r="S21" i="1"/>
  <c r="S25" i="1"/>
  <c r="S28" i="1"/>
  <c r="S29" i="1"/>
  <c r="S30" i="1"/>
  <c r="S34" i="1"/>
  <c r="S36" i="1"/>
  <c r="S37" i="1"/>
  <c r="S38" i="1"/>
  <c r="T8" i="1"/>
  <c r="T11" i="1"/>
  <c r="T13" i="1"/>
  <c r="T14" i="1"/>
  <c r="T15" i="1"/>
  <c r="T17" i="1"/>
  <c r="T18" i="1"/>
  <c r="T19" i="1"/>
  <c r="T20" i="1"/>
  <c r="T21" i="1"/>
  <c r="T23" i="1"/>
  <c r="T25" i="1"/>
  <c r="T27" i="1"/>
  <c r="T28" i="1"/>
  <c r="T29" i="1"/>
  <c r="T30" i="1"/>
  <c r="T31" i="1"/>
  <c r="T34" i="1"/>
  <c r="T35" i="1"/>
  <c r="T36" i="1"/>
  <c r="T37" i="1"/>
  <c r="T38" i="1"/>
  <c r="U8" i="1"/>
  <c r="U11" i="1"/>
  <c r="U13" i="1"/>
  <c r="U14" i="1"/>
  <c r="U15" i="1"/>
  <c r="U17" i="1"/>
  <c r="U18" i="1"/>
  <c r="U19" i="1"/>
  <c r="U20" i="1"/>
  <c r="U21" i="1"/>
  <c r="U23" i="1"/>
  <c r="U25" i="1"/>
  <c r="U27" i="1"/>
  <c r="U28" i="1"/>
  <c r="U29" i="1"/>
  <c r="U30" i="1"/>
  <c r="U31" i="1"/>
  <c r="U33" i="1"/>
  <c r="U34" i="1"/>
  <c r="U35" i="1"/>
  <c r="U36" i="1"/>
  <c r="U37" i="1"/>
  <c r="U38" i="1"/>
  <c r="V8" i="1"/>
  <c r="V11" i="1"/>
  <c r="V13" i="1"/>
  <c r="V14" i="1"/>
  <c r="V15" i="1"/>
  <c r="V17" i="1"/>
  <c r="V18" i="1"/>
  <c r="V19" i="1"/>
  <c r="V20" i="1"/>
  <c r="V21" i="1"/>
  <c r="V22" i="1"/>
  <c r="V23" i="1"/>
  <c r="V25" i="1"/>
  <c r="V27" i="1"/>
  <c r="V28" i="1"/>
  <c r="V29" i="1"/>
  <c r="V30" i="1"/>
  <c r="V31" i="1"/>
  <c r="V34" i="1"/>
  <c r="V35" i="1"/>
  <c r="V36" i="1"/>
  <c r="V37" i="1"/>
  <c r="V38" i="1"/>
  <c r="W8" i="1"/>
  <c r="W11" i="1"/>
  <c r="W13" i="1"/>
  <c r="W14" i="1"/>
  <c r="W15" i="1"/>
  <c r="W17" i="1"/>
  <c r="W18" i="1"/>
  <c r="W19" i="1"/>
  <c r="W20" i="1"/>
  <c r="W21" i="1"/>
  <c r="W23" i="1"/>
  <c r="W25" i="1"/>
  <c r="W26" i="1"/>
  <c r="W27" i="1"/>
  <c r="W28" i="1"/>
  <c r="W29" i="1"/>
  <c r="W30" i="1"/>
  <c r="W31" i="1"/>
  <c r="W34" i="1"/>
  <c r="W35" i="1"/>
  <c r="W36" i="1"/>
  <c r="W37" i="1"/>
  <c r="W38" i="1"/>
  <c r="Q8" i="1"/>
  <c r="Q11" i="1"/>
  <c r="Q13" i="1"/>
  <c r="Q14" i="1"/>
  <c r="Q15" i="1"/>
  <c r="Q17" i="1"/>
  <c r="Q18" i="1"/>
  <c r="Q19" i="1"/>
  <c r="Q20" i="1"/>
  <c r="Q21" i="1"/>
  <c r="Q23" i="1"/>
  <c r="Q25" i="1"/>
  <c r="Q27" i="1"/>
  <c r="Q28" i="1"/>
  <c r="Q29" i="1"/>
  <c r="Q30" i="1"/>
  <c r="Q31" i="1"/>
  <c r="Q34" i="1"/>
  <c r="Q35" i="1"/>
  <c r="Q36" i="1"/>
  <c r="Q37" i="1"/>
  <c r="Q38" i="1"/>
  <c r="Q30" i="14" l="1"/>
  <c r="V30" i="14"/>
  <c r="AB30" i="14"/>
  <c r="AI30" i="14"/>
  <c r="AM30" i="14"/>
  <c r="AR30" i="14"/>
  <c r="AW30" i="14"/>
  <c r="BA30" i="14"/>
  <c r="BF30" i="14"/>
  <c r="BJ30" i="14"/>
  <c r="R21" i="14"/>
  <c r="AB21" i="14"/>
  <c r="AP21" i="14"/>
  <c r="BB21" i="14"/>
  <c r="S21" i="14"/>
  <c r="AG21" i="14"/>
  <c r="AS21" i="14"/>
  <c r="BC21" i="14"/>
  <c r="R15" i="14"/>
  <c r="AB15" i="14"/>
  <c r="AP15" i="14"/>
  <c r="BB15" i="14"/>
  <c r="S15" i="14"/>
  <c r="AG15" i="14"/>
  <c r="AS15" i="14"/>
  <c r="BC15" i="14"/>
  <c r="W15" i="14"/>
  <c r="AJ15" i="14"/>
  <c r="AT15" i="14"/>
  <c r="BH15" i="14"/>
  <c r="BK9" i="14"/>
  <c r="AM9" i="14"/>
  <c r="BJ38" i="14"/>
  <c r="AR38" i="14"/>
  <c r="Z38" i="14"/>
  <c r="BB36" i="14"/>
  <c r="AO36" i="14"/>
  <c r="AD36" i="14"/>
  <c r="R36" i="14"/>
  <c r="BF31" i="14"/>
  <c r="AR31" i="14"/>
  <c r="AE31" i="14"/>
  <c r="U31" i="14"/>
  <c r="BI30" i="14"/>
  <c r="BC30" i="14"/>
  <c r="AX30" i="14"/>
  <c r="AQ30" i="14"/>
  <c r="AK30" i="14"/>
  <c r="AD30" i="14"/>
  <c r="U30" i="14"/>
  <c r="BK29" i="14"/>
  <c r="BB29" i="14"/>
  <c r="AP29" i="14"/>
  <c r="AE29" i="14"/>
  <c r="U29" i="14"/>
  <c r="S28" i="14"/>
  <c r="AA28" i="14"/>
  <c r="AS28" i="14"/>
  <c r="BJ28" i="14"/>
  <c r="BC25" i="14"/>
  <c r="AR25" i="14"/>
  <c r="AE25" i="14"/>
  <c r="AY23" i="14"/>
  <c r="AA23" i="14"/>
  <c r="BH21" i="14"/>
  <c r="AJ21" i="14"/>
  <c r="AY18" i="14"/>
  <c r="AY15" i="14"/>
  <c r="BF9" i="14"/>
  <c r="AE38" i="14"/>
  <c r="BE30" i="14"/>
  <c r="AS30" i="14"/>
  <c r="AL30" i="14"/>
  <c r="W30" i="14"/>
  <c r="BK21" i="14"/>
  <c r="AK21" i="14"/>
  <c r="BK15" i="14"/>
  <c r="Q9" i="14"/>
  <c r="V9" i="14"/>
  <c r="AB9" i="14"/>
  <c r="AI9" i="14"/>
  <c r="AO9" i="14"/>
  <c r="AT9" i="14"/>
  <c r="BA9" i="14"/>
  <c r="BG9" i="14"/>
  <c r="R9" i="14"/>
  <c r="W9" i="14"/>
  <c r="AD9" i="14"/>
  <c r="AJ9" i="14"/>
  <c r="AP9" i="14"/>
  <c r="AW9" i="14"/>
  <c r="BB9" i="14"/>
  <c r="BH9" i="14"/>
  <c r="S9" i="14"/>
  <c r="Z9" i="14"/>
  <c r="AE9" i="14"/>
  <c r="AK9" i="14"/>
  <c r="AR9" i="14"/>
  <c r="AX9" i="14"/>
  <c r="BC9" i="14"/>
  <c r="BJ9" i="14"/>
  <c r="BG38" i="14"/>
  <c r="AO38" i="14"/>
  <c r="V38" i="14"/>
  <c r="AX33" i="14"/>
  <c r="BK31" i="14"/>
  <c r="BA31" i="14"/>
  <c r="AO31" i="14"/>
  <c r="AD31" i="14"/>
  <c r="BH30" i="14"/>
  <c r="BB30" i="14"/>
  <c r="AU30" i="14"/>
  <c r="AP30" i="14"/>
  <c r="AJ30" i="14"/>
  <c r="AA30" i="14"/>
  <c r="S30" i="14"/>
  <c r="BJ29" i="14"/>
  <c r="AX29" i="14"/>
  <c r="AM29" i="14"/>
  <c r="AD29" i="14"/>
  <c r="Q25" i="14"/>
  <c r="V25" i="14"/>
  <c r="AB25" i="14"/>
  <c r="AI25" i="14"/>
  <c r="AO25" i="14"/>
  <c r="AT25" i="14"/>
  <c r="BA25" i="14"/>
  <c r="BG25" i="14"/>
  <c r="R25" i="14"/>
  <c r="W25" i="14"/>
  <c r="AD25" i="14"/>
  <c r="AJ25" i="14"/>
  <c r="AP25" i="14"/>
  <c r="AW25" i="14"/>
  <c r="BB25" i="14"/>
  <c r="BH25" i="14"/>
  <c r="V24" i="14"/>
  <c r="AX24" i="14"/>
  <c r="AG24" i="14"/>
  <c r="BF24" i="14"/>
  <c r="AP23" i="14"/>
  <c r="AY21" i="14"/>
  <c r="AA21" i="14"/>
  <c r="AK15" i="14"/>
  <c r="AY9" i="14"/>
  <c r="AA9" i="14"/>
  <c r="AX38" i="14"/>
  <c r="BK30" i="14"/>
  <c r="AY30" i="14"/>
  <c r="AE30" i="14"/>
  <c r="BA38" i="14"/>
  <c r="AI38" i="14"/>
  <c r="AE33" i="14"/>
  <c r="R31" i="14"/>
  <c r="AA31" i="14"/>
  <c r="AJ31" i="14"/>
  <c r="AS31" i="14"/>
  <c r="BB31" i="14"/>
  <c r="BG30" i="14"/>
  <c r="AZ30" i="14"/>
  <c r="AT30" i="14"/>
  <c r="AO30" i="14"/>
  <c r="AG30" i="14"/>
  <c r="Z30" i="14"/>
  <c r="R30" i="14"/>
  <c r="Q29" i="14"/>
  <c r="S29" i="14"/>
  <c r="AA29" i="14"/>
  <c r="AJ29" i="14"/>
  <c r="AR29" i="14"/>
  <c r="AY29" i="14"/>
  <c r="BH29" i="14"/>
  <c r="S23" i="14"/>
  <c r="AG23" i="14"/>
  <c r="AS23" i="14"/>
  <c r="BC23" i="14"/>
  <c r="W23" i="14"/>
  <c r="AJ23" i="14"/>
  <c r="AT23" i="14"/>
  <c r="BH23" i="14"/>
  <c r="AT21" i="14"/>
  <c r="W21" i="14"/>
  <c r="AG18" i="14"/>
  <c r="AO18" i="14"/>
  <c r="AA15" i="14"/>
  <c r="AS9" i="14"/>
  <c r="U9" i="14"/>
  <c r="BF26" i="14"/>
  <c r="AW26" i="14"/>
  <c r="AO26" i="14"/>
  <c r="AG26" i="14"/>
  <c r="W26" i="14"/>
  <c r="BG22" i="14"/>
  <c r="BB19" i="14"/>
  <c r="AP19" i="14"/>
  <c r="AB19" i="14"/>
  <c r="AG16" i="14"/>
  <c r="BG14" i="14"/>
  <c r="BC13" i="14"/>
  <c r="AS13" i="14"/>
  <c r="AG13" i="14"/>
  <c r="S13" i="14"/>
  <c r="BB11" i="14"/>
  <c r="AP11" i="14"/>
  <c r="AB11" i="14"/>
  <c r="BH10" i="14"/>
  <c r="BB10" i="14"/>
  <c r="AW10" i="14"/>
  <c r="AP10" i="14"/>
  <c r="AI10" i="14"/>
  <c r="AA10" i="14"/>
  <c r="R10" i="14"/>
  <c r="BG16" i="14"/>
  <c r="BB13" i="14"/>
  <c r="AP13" i="14"/>
  <c r="AB13" i="14"/>
  <c r="BG10" i="14"/>
  <c r="BA10" i="14"/>
  <c r="AT10" i="14"/>
  <c r="AO10" i="14"/>
  <c r="AG10" i="14"/>
  <c r="W10" i="14"/>
  <c r="AM8" i="14"/>
  <c r="S8" i="14"/>
  <c r="AX31" i="13"/>
  <c r="U20" i="13"/>
  <c r="AA20" i="13"/>
  <c r="AH20" i="13"/>
  <c r="AM20" i="13"/>
  <c r="AS20" i="13"/>
  <c r="AZ20" i="13"/>
  <c r="BF20" i="13"/>
  <c r="BK20" i="13"/>
  <c r="R20" i="13"/>
  <c r="Y20" i="13"/>
  <c r="AD20" i="13"/>
  <c r="AJ20" i="13"/>
  <c r="AQ20" i="13"/>
  <c r="AW20" i="13"/>
  <c r="BB20" i="13"/>
  <c r="BI20" i="13"/>
  <c r="BJ16" i="13"/>
  <c r="AL16" i="13"/>
  <c r="Z16" i="13"/>
  <c r="T11" i="13"/>
  <c r="AC11" i="13"/>
  <c r="AL11" i="13"/>
  <c r="AU11" i="13"/>
  <c r="BE11" i="13"/>
  <c r="U11" i="13"/>
  <c r="AD11" i="13"/>
  <c r="AM11" i="13"/>
  <c r="AW11" i="13"/>
  <c r="Y11" i="13"/>
  <c r="AH11" i="13"/>
  <c r="AQ11" i="13"/>
  <c r="AQ39" i="13" s="1"/>
  <c r="G48" i="13" s="1"/>
  <c r="AZ11" i="13"/>
  <c r="BI11" i="13"/>
  <c r="BF36" i="13"/>
  <c r="AS36" i="13"/>
  <c r="AE36" i="13"/>
  <c r="U36" i="13"/>
  <c r="BJ35" i="13"/>
  <c r="BA35" i="13"/>
  <c r="AR35" i="13"/>
  <c r="AI35" i="13"/>
  <c r="Z35" i="13"/>
  <c r="Q35" i="13"/>
  <c r="AW33" i="13"/>
  <c r="AD33" i="13"/>
  <c r="BF31" i="13"/>
  <c r="AW31" i="13"/>
  <c r="AM31" i="13"/>
  <c r="AD31" i="13"/>
  <c r="U31" i="13"/>
  <c r="BJ30" i="13"/>
  <c r="AR30" i="13"/>
  <c r="Z30" i="13"/>
  <c r="BG29" i="13"/>
  <c r="V29" i="13"/>
  <c r="BF28" i="13"/>
  <c r="AS28" i="13"/>
  <c r="AE28" i="13"/>
  <c r="U28" i="13"/>
  <c r="BJ27" i="13"/>
  <c r="BA27" i="13"/>
  <c r="AR27" i="13"/>
  <c r="AI27" i="13"/>
  <c r="Z27" i="13"/>
  <c r="Q27" i="13"/>
  <c r="AE26" i="13"/>
  <c r="R25" i="13"/>
  <c r="V25" i="13"/>
  <c r="Q25" i="13"/>
  <c r="U23" i="13"/>
  <c r="AH23" i="13"/>
  <c r="AS23" i="13"/>
  <c r="BB23" i="13"/>
  <c r="BK23" i="13"/>
  <c r="AA23" i="13"/>
  <c r="AM23" i="13"/>
  <c r="AX23" i="13"/>
  <c r="BG23" i="13"/>
  <c r="BA22" i="13"/>
  <c r="AO22" i="13"/>
  <c r="AC22" i="13"/>
  <c r="AX21" i="13"/>
  <c r="BG20" i="13"/>
  <c r="AU20" i="13"/>
  <c r="AI20" i="13"/>
  <c r="V20" i="13"/>
  <c r="U19" i="13"/>
  <c r="AH19" i="13"/>
  <c r="AS19" i="13"/>
  <c r="BF19" i="13"/>
  <c r="AA19" i="13"/>
  <c r="AM19" i="13"/>
  <c r="AZ19" i="13"/>
  <c r="BK19" i="13"/>
  <c r="BA18" i="13"/>
  <c r="AO18" i="13"/>
  <c r="AC18" i="13"/>
  <c r="AX17" i="13"/>
  <c r="BG16" i="13"/>
  <c r="AU16" i="13"/>
  <c r="AI16" i="13"/>
  <c r="V16" i="13"/>
  <c r="AA15" i="13"/>
  <c r="AZ15" i="13"/>
  <c r="AM15" i="13"/>
  <c r="BK15" i="13"/>
  <c r="BA14" i="13"/>
  <c r="AO14" i="13"/>
  <c r="AC14" i="13"/>
  <c r="AZ12" i="13"/>
  <c r="BJ11" i="13"/>
  <c r="AI11" i="13"/>
  <c r="BG31" i="13"/>
  <c r="AO31" i="13"/>
  <c r="AE31" i="13"/>
  <c r="V31" i="13"/>
  <c r="AX30" i="13"/>
  <c r="BG33" i="13"/>
  <c r="AO33" i="13"/>
  <c r="V33" i="13"/>
  <c r="BK31" i="13"/>
  <c r="BB31" i="13"/>
  <c r="AS31" i="13"/>
  <c r="AJ31" i="13"/>
  <c r="AA31" i="13"/>
  <c r="R31" i="13"/>
  <c r="BG30" i="13"/>
  <c r="AO30" i="13"/>
  <c r="V30" i="13"/>
  <c r="U22" i="13"/>
  <c r="AA22" i="13"/>
  <c r="AH22" i="13"/>
  <c r="AM22" i="13"/>
  <c r="AS22" i="13"/>
  <c r="AZ22" i="13"/>
  <c r="BF22" i="13"/>
  <c r="BK22" i="13"/>
  <c r="R22" i="13"/>
  <c r="Y22" i="13"/>
  <c r="AD22" i="13"/>
  <c r="AJ22" i="13"/>
  <c r="AQ22" i="13"/>
  <c r="AW22" i="13"/>
  <c r="BB22" i="13"/>
  <c r="BI22" i="13"/>
  <c r="BE20" i="13"/>
  <c r="AR20" i="13"/>
  <c r="AE20" i="13"/>
  <c r="T20" i="13"/>
  <c r="U18" i="13"/>
  <c r="AA18" i="13"/>
  <c r="AH18" i="13"/>
  <c r="AM18" i="13"/>
  <c r="AS18" i="13"/>
  <c r="AZ18" i="13"/>
  <c r="BF18" i="13"/>
  <c r="BK18" i="13"/>
  <c r="R18" i="13"/>
  <c r="Y18" i="13"/>
  <c r="AD18" i="13"/>
  <c r="AJ18" i="13"/>
  <c r="AQ18" i="13"/>
  <c r="AW18" i="13"/>
  <c r="BB18" i="13"/>
  <c r="BI18" i="13"/>
  <c r="BE16" i="13"/>
  <c r="AR16" i="13"/>
  <c r="AE16" i="13"/>
  <c r="U14" i="13"/>
  <c r="AA14" i="13"/>
  <c r="AH14" i="13"/>
  <c r="AM14" i="13"/>
  <c r="AS14" i="13"/>
  <c r="AZ14" i="13"/>
  <c r="BF14" i="13"/>
  <c r="BK14" i="13"/>
  <c r="R14" i="13"/>
  <c r="Y14" i="13"/>
  <c r="AD14" i="13"/>
  <c r="AJ14" i="13"/>
  <c r="AQ14" i="13"/>
  <c r="AW14" i="13"/>
  <c r="BB14" i="13"/>
  <c r="BI14" i="13"/>
  <c r="BF11" i="13"/>
  <c r="Z11" i="13"/>
  <c r="AH9" i="13"/>
  <c r="AH39" i="13" s="1"/>
  <c r="F47" i="13" s="1"/>
  <c r="AQ9" i="13"/>
  <c r="AZ9" i="13"/>
  <c r="AX33" i="13"/>
  <c r="AE33" i="13"/>
  <c r="AE30" i="13"/>
  <c r="BJ20" i="13"/>
  <c r="AX20" i="13"/>
  <c r="AL20" i="13"/>
  <c r="Z20" i="13"/>
  <c r="U16" i="13"/>
  <c r="AA16" i="13"/>
  <c r="AH16" i="13"/>
  <c r="AM16" i="13"/>
  <c r="AS16" i="13"/>
  <c r="AZ16" i="13"/>
  <c r="BF16" i="13"/>
  <c r="BK16" i="13"/>
  <c r="R16" i="13"/>
  <c r="Y16" i="13"/>
  <c r="AD16" i="13"/>
  <c r="AJ16" i="13"/>
  <c r="AQ16" i="13"/>
  <c r="AW16" i="13"/>
  <c r="BB16" i="13"/>
  <c r="BI16" i="13"/>
  <c r="BF35" i="13"/>
  <c r="AW35" i="13"/>
  <c r="AM35" i="13"/>
  <c r="AD35" i="13"/>
  <c r="BF33" i="13"/>
  <c r="AM33" i="13"/>
  <c r="BJ31" i="13"/>
  <c r="BA31" i="13"/>
  <c r="AR31" i="13"/>
  <c r="AI31" i="13"/>
  <c r="Z31" i="13"/>
  <c r="BA30" i="13"/>
  <c r="AI30" i="13"/>
  <c r="AO29" i="13"/>
  <c r="BF27" i="13"/>
  <c r="AW27" i="13"/>
  <c r="AM27" i="13"/>
  <c r="AD27" i="13"/>
  <c r="BG26" i="13"/>
  <c r="Q24" i="13"/>
  <c r="AA24" i="13"/>
  <c r="AS24" i="13"/>
  <c r="BK24" i="13"/>
  <c r="R24" i="13"/>
  <c r="AJ24" i="13"/>
  <c r="BB24" i="13"/>
  <c r="BG22" i="13"/>
  <c r="AU22" i="13"/>
  <c r="AI22" i="13"/>
  <c r="V22" i="13"/>
  <c r="U21" i="13"/>
  <c r="AH21" i="13"/>
  <c r="AS21" i="13"/>
  <c r="BF21" i="13"/>
  <c r="AA21" i="13"/>
  <c r="AM21" i="13"/>
  <c r="AZ21" i="13"/>
  <c r="BK21" i="13"/>
  <c r="BA20" i="13"/>
  <c r="AO20" i="13"/>
  <c r="AC20" i="13"/>
  <c r="Q20" i="13"/>
  <c r="BG18" i="13"/>
  <c r="AU18" i="13"/>
  <c r="AI18" i="13"/>
  <c r="V18" i="13"/>
  <c r="U17" i="13"/>
  <c r="AH17" i="13"/>
  <c r="AS17" i="13"/>
  <c r="BF17" i="13"/>
  <c r="AA17" i="13"/>
  <c r="AM17" i="13"/>
  <c r="AZ17" i="13"/>
  <c r="BK17" i="13"/>
  <c r="BA16" i="13"/>
  <c r="AO16" i="13"/>
  <c r="AC16" i="13"/>
  <c r="Q16" i="13"/>
  <c r="BG14" i="13"/>
  <c r="AU14" i="13"/>
  <c r="AI14" i="13"/>
  <c r="V14" i="13"/>
  <c r="AA13" i="13"/>
  <c r="AZ13" i="13"/>
  <c r="AM13" i="13"/>
  <c r="BK13" i="13"/>
  <c r="Q12" i="13"/>
  <c r="Y12" i="13"/>
  <c r="AL12" i="13"/>
  <c r="AW12" i="13"/>
  <c r="BI12" i="13"/>
  <c r="T12" i="13"/>
  <c r="AD12" i="13"/>
  <c r="AQ12" i="13"/>
  <c r="BE12" i="13"/>
  <c r="BA11" i="13"/>
  <c r="Q11" i="13"/>
  <c r="BA10" i="13"/>
  <c r="AI10" i="13"/>
  <c r="Q10" i="13"/>
  <c r="BJ10" i="13"/>
  <c r="AR10" i="13"/>
  <c r="Q8" i="13"/>
  <c r="Y8" i="13"/>
  <c r="AL8" i="13"/>
  <c r="AW8" i="13"/>
  <c r="BI8" i="13"/>
  <c r="AC8" i="13"/>
  <c r="AM8" i="13"/>
  <c r="AZ8" i="13"/>
  <c r="T8" i="13"/>
  <c r="AD8" i="13"/>
  <c r="AQ8" i="13"/>
  <c r="BE8" i="13"/>
  <c r="U8" i="13"/>
  <c r="AH8" i="13"/>
  <c r="AU8" i="13"/>
  <c r="BF8" i="13"/>
  <c r="Q38" i="15"/>
  <c r="U38" i="15"/>
  <c r="Z38" i="15"/>
  <c r="AD38" i="15"/>
  <c r="AI38" i="15"/>
  <c r="AM38" i="15"/>
  <c r="AR38" i="15"/>
  <c r="AW38" i="15"/>
  <c r="BA38" i="15"/>
  <c r="BF38" i="15"/>
  <c r="BJ38" i="15"/>
  <c r="Y38" i="15"/>
  <c r="AC38" i="15"/>
  <c r="AL38" i="15"/>
  <c r="AU38" i="15"/>
  <c r="BE38" i="15"/>
  <c r="R38" i="15"/>
  <c r="V38" i="15"/>
  <c r="AA38" i="15"/>
  <c r="AE38" i="15"/>
  <c r="AJ38" i="15"/>
  <c r="AO38" i="15"/>
  <c r="AS38" i="15"/>
  <c r="AX38" i="15"/>
  <c r="BB38" i="15"/>
  <c r="BG38" i="15"/>
  <c r="BK38" i="15"/>
  <c r="T38" i="15"/>
  <c r="AH38" i="15"/>
  <c r="AQ38" i="15"/>
  <c r="AZ38" i="15"/>
  <c r="BI38" i="15"/>
  <c r="S38" i="15"/>
  <c r="W38" i="15"/>
  <c r="AB38" i="15"/>
  <c r="AG38" i="15"/>
  <c r="AK38" i="15"/>
  <c r="AP38" i="15"/>
  <c r="AT38" i="15"/>
  <c r="AY38" i="15"/>
  <c r="BC38" i="15"/>
  <c r="BH38" i="15"/>
  <c r="S33" i="15"/>
  <c r="AA33" i="15"/>
  <c r="AS33" i="15"/>
  <c r="BK33" i="15"/>
  <c r="AO33" i="15"/>
  <c r="BG33" i="15"/>
  <c r="AE33" i="15"/>
  <c r="AX33" i="15"/>
  <c r="R33" i="15"/>
  <c r="AJ33" i="15"/>
  <c r="BB33" i="15"/>
  <c r="V33" i="15"/>
  <c r="AA10" i="15"/>
  <c r="AE10" i="15"/>
  <c r="BC10" i="15"/>
  <c r="AK10" i="15"/>
  <c r="BJ10" i="15"/>
  <c r="Z10" i="15"/>
  <c r="S10" i="15"/>
  <c r="AR10" i="15"/>
  <c r="AX10" i="15"/>
  <c r="T18" i="15"/>
  <c r="Y18" i="15"/>
  <c r="AK18" i="15"/>
  <c r="AX18" i="15"/>
  <c r="BI18" i="15"/>
  <c r="AB18" i="15"/>
  <c r="AO18" i="15"/>
  <c r="AZ18" i="15"/>
  <c r="V18" i="15"/>
  <c r="AH18" i="15"/>
  <c r="AT18" i="15"/>
  <c r="BG18" i="15"/>
  <c r="S18" i="15"/>
  <c r="AE18" i="15"/>
  <c r="AQ18" i="15"/>
  <c r="BC18" i="15"/>
  <c r="V16" i="15"/>
  <c r="AG16" i="15"/>
  <c r="AS16" i="15"/>
  <c r="BE16" i="15"/>
  <c r="T16" i="15"/>
  <c r="AJ16" i="15"/>
  <c r="AU16" i="15"/>
  <c r="BH16" i="15"/>
  <c r="AB16" i="15"/>
  <c r="BB16" i="15"/>
  <c r="Y16" i="15"/>
  <c r="AL16" i="15"/>
  <c r="AY16" i="15"/>
  <c r="BK16" i="15"/>
  <c r="AP16" i="15"/>
  <c r="S31" i="15"/>
  <c r="V31" i="15"/>
  <c r="AO31" i="15"/>
  <c r="BG31" i="15"/>
  <c r="R31" i="15"/>
  <c r="AA31" i="15"/>
  <c r="AS31" i="15"/>
  <c r="BK31" i="15"/>
  <c r="AJ31" i="15"/>
  <c r="AE31" i="15"/>
  <c r="AX31" i="15"/>
  <c r="BB31" i="15"/>
  <c r="S37" i="15"/>
  <c r="R37" i="15"/>
  <c r="AJ37" i="15"/>
  <c r="BB37" i="15"/>
  <c r="V37" i="15"/>
  <c r="AO37" i="15"/>
  <c r="BG37" i="15"/>
  <c r="AE37" i="15"/>
  <c r="AA37" i="15"/>
  <c r="AS37" i="15"/>
  <c r="BK37" i="15"/>
  <c r="AX37" i="15"/>
  <c r="T17" i="15"/>
  <c r="U17" i="15"/>
  <c r="AH17" i="15"/>
  <c r="AS17" i="15"/>
  <c r="BF17" i="15"/>
  <c r="R17" i="15"/>
  <c r="Y17" i="15"/>
  <c r="AJ17" i="15"/>
  <c r="AW17" i="15"/>
  <c r="BI17" i="15"/>
  <c r="AD17" i="15"/>
  <c r="AQ17" i="15"/>
  <c r="BB17" i="15"/>
  <c r="AA17" i="15"/>
  <c r="AM17" i="15"/>
  <c r="AZ17" i="15"/>
  <c r="BK17" i="15"/>
  <c r="BK35" i="15"/>
  <c r="AA35" i="15"/>
  <c r="AT27" i="15"/>
  <c r="U27" i="15"/>
  <c r="BG35" i="15"/>
  <c r="AO35" i="15"/>
  <c r="V35" i="15"/>
  <c r="BH30" i="15"/>
  <c r="AZ30" i="15"/>
  <c r="AP30" i="15"/>
  <c r="AH30" i="15"/>
  <c r="Y30" i="15"/>
  <c r="Q30" i="15"/>
  <c r="BF29" i="15"/>
  <c r="AS29" i="15"/>
  <c r="AE29" i="15"/>
  <c r="S29" i="15"/>
  <c r="AW28" i="15"/>
  <c r="BC27" i="15"/>
  <c r="AR27" i="15"/>
  <c r="AD27" i="15"/>
  <c r="S27" i="15"/>
  <c r="BJ26" i="15"/>
  <c r="AY26" i="15"/>
  <c r="AP26" i="15"/>
  <c r="AG26" i="15"/>
  <c r="W26" i="15"/>
  <c r="AY25" i="15"/>
  <c r="BA23" i="15"/>
  <c r="AM23" i="15"/>
  <c r="AB23" i="15"/>
  <c r="Q23" i="15"/>
  <c r="AD20" i="15"/>
  <c r="BC19" i="15"/>
  <c r="BK15" i="15"/>
  <c r="AQ15" i="15"/>
  <c r="R15" i="15"/>
  <c r="BG14" i="15"/>
  <c r="AT14" i="15"/>
  <c r="AH14" i="15"/>
  <c r="V14" i="15"/>
  <c r="BG12" i="15"/>
  <c r="AQ12" i="15"/>
  <c r="AD12" i="15"/>
  <c r="BI9" i="15"/>
  <c r="AU9" i="15"/>
  <c r="AD9" i="15"/>
  <c r="AS35" i="15"/>
  <c r="AM20" i="15"/>
  <c r="BI14" i="15"/>
  <c r="AX14" i="15"/>
  <c r="AK14" i="15"/>
  <c r="Y14" i="15"/>
  <c r="BB35" i="15"/>
  <c r="AJ35" i="15"/>
  <c r="R35" i="15"/>
  <c r="BC29" i="15"/>
  <c r="AR29" i="15"/>
  <c r="AK29" i="15"/>
  <c r="BA27" i="15"/>
  <c r="AM27" i="15"/>
  <c r="AB27" i="15"/>
  <c r="Q27" i="15"/>
  <c r="BF20" i="15"/>
  <c r="U20" i="15"/>
  <c r="BC14" i="15"/>
  <c r="AQ14" i="15"/>
  <c r="AE14" i="15"/>
  <c r="S14" i="15"/>
  <c r="BF27" i="15"/>
  <c r="AI27" i="15"/>
  <c r="AX35" i="15"/>
  <c r="AE35" i="15"/>
  <c r="BJ27" i="15"/>
  <c r="AW27" i="15"/>
  <c r="AK27" i="15"/>
  <c r="Z27" i="15"/>
  <c r="AZ14" i="15"/>
  <c r="AO14" i="15"/>
  <c r="AZ12" i="15"/>
  <c r="AK12" i="15"/>
  <c r="U12" i="15"/>
  <c r="BC9" i="15"/>
  <c r="AK9" i="15"/>
  <c r="Q8" i="15"/>
  <c r="V8" i="15"/>
  <c r="AJ8" i="15"/>
  <c r="AX8" i="15"/>
  <c r="BK8" i="15"/>
  <c r="AA8" i="15"/>
  <c r="AM8" i="15"/>
  <c r="BB8" i="15"/>
  <c r="R8" i="15"/>
  <c r="AD8" i="15"/>
  <c r="AO8" i="15"/>
  <c r="BF8" i="15"/>
  <c r="U8" i="15"/>
  <c r="AE8" i="15"/>
  <c r="AW8" i="15"/>
  <c r="BG8" i="15"/>
  <c r="AS8" i="15"/>
  <c r="R25" i="11"/>
  <c r="AB25" i="11"/>
  <c r="AO25" i="11"/>
  <c r="AZ25" i="11"/>
  <c r="S25" i="11"/>
  <c r="AE25" i="11"/>
  <c r="AQ25" i="11"/>
  <c r="BC25" i="11"/>
  <c r="Y25" i="11"/>
  <c r="AX25" i="11"/>
  <c r="V25" i="11"/>
  <c r="AH25" i="11"/>
  <c r="AT25" i="11"/>
  <c r="BG25" i="11"/>
  <c r="AK25" i="11"/>
  <c r="BI25" i="11"/>
  <c r="R13" i="11"/>
  <c r="AG13" i="11"/>
  <c r="AU13" i="11"/>
  <c r="T13" i="11"/>
  <c r="AJ13" i="11"/>
  <c r="AZ13" i="11"/>
  <c r="AB13" i="11"/>
  <c r="AS13" i="11"/>
  <c r="BH13" i="11"/>
  <c r="W13" i="11"/>
  <c r="AO13" i="11"/>
  <c r="BE13" i="11"/>
  <c r="AZ37" i="11"/>
  <c r="T37" i="11"/>
  <c r="BE37" i="11"/>
  <c r="AL37" i="11"/>
  <c r="AH37" i="11"/>
  <c r="AU20" i="11"/>
  <c r="AK20" i="11"/>
  <c r="AU34" i="11"/>
  <c r="BI33" i="11"/>
  <c r="AX33" i="11"/>
  <c r="AK33" i="11"/>
  <c r="Y33" i="11"/>
  <c r="AO23" i="11"/>
  <c r="BC20" i="11"/>
  <c r="AT20" i="11"/>
  <c r="AH20" i="11"/>
  <c r="W20" i="11"/>
  <c r="R34" i="11"/>
  <c r="AT23" i="11"/>
  <c r="AP34" i="11"/>
  <c r="BG33" i="11"/>
  <c r="AT33" i="11"/>
  <c r="AH33" i="11"/>
  <c r="V33" i="11"/>
  <c r="AO31" i="11"/>
  <c r="AB23" i="11"/>
  <c r="BH22" i="11"/>
  <c r="AJ22" i="11"/>
  <c r="BI21" i="11"/>
  <c r="AK21" i="11"/>
  <c r="BB20" i="11"/>
  <c r="AP20" i="11"/>
  <c r="AE20" i="11"/>
  <c r="V20" i="11"/>
  <c r="BI19" i="11"/>
  <c r="AS19" i="11"/>
  <c r="AC19" i="11"/>
  <c r="BI18" i="11"/>
  <c r="AS18" i="11"/>
  <c r="AB18" i="11"/>
  <c r="BH9" i="11"/>
  <c r="AY9" i="11"/>
  <c r="AP9" i="11"/>
  <c r="AG9" i="11"/>
  <c r="W9" i="11"/>
  <c r="AB33" i="11"/>
  <c r="T28" i="11"/>
  <c r="BG20" i="11"/>
  <c r="Y20" i="11"/>
  <c r="BC33" i="11"/>
  <c r="AQ33" i="11"/>
  <c r="AE33" i="11"/>
  <c r="S33" i="11"/>
  <c r="BH30" i="11"/>
  <c r="BI29" i="11"/>
  <c r="AX29" i="11"/>
  <c r="AK29" i="11"/>
  <c r="Y29" i="11"/>
  <c r="AZ23" i="11"/>
  <c r="BB22" i="11"/>
  <c r="BC21" i="11"/>
  <c r="BI20" i="11"/>
  <c r="AX20" i="11"/>
  <c r="AO20" i="11"/>
  <c r="AC20" i="11"/>
  <c r="BE19" i="11"/>
  <c r="AP19" i="11"/>
  <c r="Y19" i="11"/>
  <c r="BE18" i="11"/>
  <c r="AO18" i="11"/>
  <c r="Y18" i="11"/>
  <c r="BG12" i="11"/>
  <c r="AU12" i="11"/>
  <c r="AO12" i="11"/>
  <c r="AA12" i="11"/>
  <c r="BH11" i="11"/>
  <c r="BB10" i="11"/>
  <c r="BG9" i="11"/>
  <c r="AX9" i="11"/>
  <c r="AO9" i="11"/>
  <c r="AE9" i="11"/>
  <c r="BG8" i="11"/>
  <c r="AS8" i="11"/>
  <c r="AG8" i="11"/>
  <c r="V8" i="11"/>
  <c r="BK8" i="11"/>
  <c r="AY8" i="11"/>
  <c r="AO8" i="11"/>
  <c r="AA8" i="11"/>
  <c r="BH8" i="11"/>
  <c r="AX8" i="11"/>
  <c r="AJ8" i="11"/>
  <c r="W8" i="11"/>
  <c r="R34" i="10"/>
  <c r="AE34" i="10"/>
  <c r="AQ34" i="10"/>
  <c r="BB34" i="10"/>
  <c r="AH34" i="10"/>
  <c r="AX34" i="10"/>
  <c r="BK34" i="10"/>
  <c r="AA34" i="10"/>
  <c r="V34" i="10"/>
  <c r="AJ34" i="10"/>
  <c r="AZ34" i="10"/>
  <c r="BI34" i="10"/>
  <c r="Y34" i="10"/>
  <c r="AO34" i="10"/>
  <c r="BG34" i="10"/>
  <c r="AS34" i="10"/>
  <c r="V38" i="10"/>
  <c r="AH38" i="10"/>
  <c r="AS38" i="10"/>
  <c r="BG38" i="10"/>
  <c r="AE38" i="10"/>
  <c r="Y38" i="10"/>
  <c r="AJ38" i="10"/>
  <c r="AX38" i="10"/>
  <c r="BI38" i="10"/>
  <c r="R38" i="10"/>
  <c r="BB38" i="10"/>
  <c r="AA38" i="10"/>
  <c r="AO38" i="10"/>
  <c r="AZ38" i="10"/>
  <c r="BK38" i="10"/>
  <c r="AQ38" i="10"/>
  <c r="R30" i="10"/>
  <c r="AE30" i="10"/>
  <c r="AQ30" i="10"/>
  <c r="BB30" i="10"/>
  <c r="V30" i="10"/>
  <c r="AH30" i="10"/>
  <c r="AS30" i="10"/>
  <c r="BG30" i="10"/>
  <c r="AO30" i="10"/>
  <c r="BK30" i="10"/>
  <c r="BI30" i="10"/>
  <c r="Y30" i="10"/>
  <c r="AX30" i="10"/>
  <c r="AA30" i="10"/>
  <c r="AZ30" i="10"/>
  <c r="AJ30" i="10"/>
  <c r="AC37" i="10"/>
  <c r="BI36" i="10"/>
  <c r="AZ36" i="10"/>
  <c r="AQ36" i="10"/>
  <c r="AH36" i="10"/>
  <c r="R35" i="10"/>
  <c r="AC35" i="10"/>
  <c r="AU35" i="10"/>
  <c r="AZ33" i="10"/>
  <c r="BE32" i="10"/>
  <c r="AS32" i="10"/>
  <c r="AH32" i="10"/>
  <c r="BB28" i="10"/>
  <c r="AJ28" i="10"/>
  <c r="R27" i="10"/>
  <c r="Y27" i="10"/>
  <c r="AQ27" i="10"/>
  <c r="BI27" i="10"/>
  <c r="AC27" i="10"/>
  <c r="AU27" i="10"/>
  <c r="AX26" i="10"/>
  <c r="Y22" i="10"/>
  <c r="AJ22" i="10"/>
  <c r="AX22" i="10"/>
  <c r="BI22" i="10"/>
  <c r="AA22" i="10"/>
  <c r="AO22" i="10"/>
  <c r="AZ22" i="10"/>
  <c r="BK22" i="10"/>
  <c r="R22" i="10"/>
  <c r="AE22" i="10"/>
  <c r="AQ22" i="10"/>
  <c r="BB22" i="10"/>
  <c r="BB20" i="10"/>
  <c r="R19" i="10"/>
  <c r="T19" i="10"/>
  <c r="AL19" i="10"/>
  <c r="BI19" i="10"/>
  <c r="Y19" i="10"/>
  <c r="AQ19" i="10"/>
  <c r="AC19" i="10"/>
  <c r="AU19" i="10"/>
  <c r="Y17" i="10"/>
  <c r="AH17" i="10"/>
  <c r="AQ17" i="10"/>
  <c r="AZ14" i="10"/>
  <c r="Y12" i="10"/>
  <c r="AH12" i="10"/>
  <c r="AQ12" i="10"/>
  <c r="BB12" i="10"/>
  <c r="BK12" i="10"/>
  <c r="R12" i="10"/>
  <c r="AA12" i="10"/>
  <c r="AJ12" i="10"/>
  <c r="AS12" i="10"/>
  <c r="BE12" i="10"/>
  <c r="T12" i="10"/>
  <c r="AC12" i="10"/>
  <c r="AL12" i="10"/>
  <c r="AU12" i="10"/>
  <c r="BG12" i="10"/>
  <c r="T28" i="10"/>
  <c r="AC28" i="10"/>
  <c r="AL28" i="10"/>
  <c r="AU28" i="10"/>
  <c r="BE28" i="10"/>
  <c r="V28" i="10"/>
  <c r="AE28" i="10"/>
  <c r="AO28" i="10"/>
  <c r="AX28" i="10"/>
  <c r="BG28" i="10"/>
  <c r="T20" i="10"/>
  <c r="AC20" i="10"/>
  <c r="AL20" i="10"/>
  <c r="AU20" i="10"/>
  <c r="BE20" i="10"/>
  <c r="V20" i="10"/>
  <c r="AE20" i="10"/>
  <c r="AO20" i="10"/>
  <c r="AX20" i="10"/>
  <c r="BG20" i="10"/>
  <c r="Y20" i="10"/>
  <c r="AH20" i="10"/>
  <c r="AQ20" i="10"/>
  <c r="AZ20" i="10"/>
  <c r="BI20" i="10"/>
  <c r="T11" i="10"/>
  <c r="AH11" i="10"/>
  <c r="AS11" i="10"/>
  <c r="BE11" i="10"/>
  <c r="Y11" i="10"/>
  <c r="AJ11" i="10"/>
  <c r="AU11" i="10"/>
  <c r="BI11" i="10"/>
  <c r="AA11" i="10"/>
  <c r="AL11" i="10"/>
  <c r="AZ11" i="10"/>
  <c r="BK11" i="10"/>
  <c r="AA10" i="10"/>
  <c r="AS10" i="10"/>
  <c r="BK10" i="10"/>
  <c r="AH10" i="10"/>
  <c r="AZ10" i="10"/>
  <c r="R10" i="10"/>
  <c r="AJ10" i="10"/>
  <c r="BB10" i="10"/>
  <c r="R14" i="10"/>
  <c r="AE14" i="10"/>
  <c r="AQ14" i="10"/>
  <c r="BB14" i="10"/>
  <c r="V14" i="10"/>
  <c r="AH14" i="10"/>
  <c r="AS14" i="10"/>
  <c r="BG14" i="10"/>
  <c r="Y14" i="10"/>
  <c r="AJ14" i="10"/>
  <c r="AX14" i="10"/>
  <c r="BI14" i="10"/>
  <c r="Y9" i="10"/>
  <c r="AH9" i="10"/>
  <c r="AQ9" i="10"/>
  <c r="V36" i="10"/>
  <c r="AE36" i="10"/>
  <c r="V32" i="10"/>
  <c r="AE32" i="10"/>
  <c r="AO32" i="10"/>
  <c r="AX32" i="10"/>
  <c r="BG32" i="10"/>
  <c r="BK28" i="10"/>
  <c r="AS28" i="10"/>
  <c r="AA28" i="10"/>
  <c r="AA26" i="10"/>
  <c r="AO26" i="10"/>
  <c r="AZ26" i="10"/>
  <c r="BK26" i="10"/>
  <c r="R26" i="10"/>
  <c r="AE26" i="10"/>
  <c r="AQ26" i="10"/>
  <c r="BB26" i="10"/>
  <c r="R24" i="10"/>
  <c r="AA24" i="10"/>
  <c r="AJ24" i="10"/>
  <c r="AS24" i="10"/>
  <c r="BB24" i="10"/>
  <c r="BK24" i="10"/>
  <c r="T24" i="10"/>
  <c r="AC24" i="10"/>
  <c r="AL24" i="10"/>
  <c r="AU24" i="10"/>
  <c r="BE24" i="10"/>
  <c r="V24" i="10"/>
  <c r="AE24" i="10"/>
  <c r="AO24" i="10"/>
  <c r="AX24" i="10"/>
  <c r="BG24" i="10"/>
  <c r="R23" i="10"/>
  <c r="T23" i="10"/>
  <c r="AL23" i="10"/>
  <c r="BE23" i="10"/>
  <c r="Y23" i="10"/>
  <c r="AQ23" i="10"/>
  <c r="BI23" i="10"/>
  <c r="AC23" i="10"/>
  <c r="AU23" i="10"/>
  <c r="AH22" i="10"/>
  <c r="AJ20" i="10"/>
  <c r="BE19" i="10"/>
  <c r="Y18" i="10"/>
  <c r="AJ18" i="10"/>
  <c r="AX18" i="10"/>
  <c r="BI18" i="10"/>
  <c r="AA18" i="10"/>
  <c r="AO18" i="10"/>
  <c r="AZ18" i="10"/>
  <c r="BK18" i="10"/>
  <c r="R18" i="10"/>
  <c r="AE18" i="10"/>
  <c r="AQ18" i="10"/>
  <c r="BB18" i="10"/>
  <c r="V16" i="10"/>
  <c r="AE16" i="10"/>
  <c r="AO16" i="10"/>
  <c r="AX16" i="10"/>
  <c r="BG16" i="10"/>
  <c r="Y16" i="10"/>
  <c r="AH16" i="10"/>
  <c r="AQ16" i="10"/>
  <c r="AZ16" i="10"/>
  <c r="BI16" i="10"/>
  <c r="R16" i="10"/>
  <c r="AA16" i="10"/>
  <c r="AJ16" i="10"/>
  <c r="AS16" i="10"/>
  <c r="BB16" i="10"/>
  <c r="BK16" i="10"/>
  <c r="R15" i="10"/>
  <c r="AC15" i="10"/>
  <c r="AU15" i="10"/>
  <c r="AH15" i="10"/>
  <c r="AZ15" i="10"/>
  <c r="T15" i="10"/>
  <c r="AL15" i="10"/>
  <c r="BE15" i="10"/>
  <c r="AA14" i="10"/>
  <c r="Y13" i="10"/>
  <c r="AQ13" i="10"/>
  <c r="AZ13" i="10"/>
  <c r="AE12" i="10"/>
  <c r="AQ11" i="10"/>
  <c r="BI10" i="10"/>
  <c r="AZ9" i="10"/>
  <c r="AZ12" i="10"/>
  <c r="AZ19" i="10"/>
  <c r="AU31" i="10"/>
  <c r="AC31" i="10"/>
  <c r="R8" i="10"/>
  <c r="AA8" i="10"/>
  <c r="AJ8" i="10"/>
  <c r="AS8" i="10"/>
  <c r="BB8" i="10"/>
  <c r="BK8" i="10"/>
  <c r="T8" i="10"/>
  <c r="AC8" i="10"/>
  <c r="AL8" i="10"/>
  <c r="AU8" i="10"/>
  <c r="BE8" i="10"/>
  <c r="V8" i="10"/>
  <c r="AE8" i="10"/>
  <c r="AO8" i="10"/>
  <c r="AX8" i="10"/>
  <c r="BG8" i="10"/>
  <c r="Y8" i="10"/>
  <c r="AH8" i="10"/>
  <c r="AQ8" i="10"/>
  <c r="AZ8" i="10"/>
  <c r="BI8" i="10"/>
  <c r="V14" i="9"/>
  <c r="AB14" i="9"/>
  <c r="AH14" i="9"/>
  <c r="AO14" i="9"/>
  <c r="AT14" i="9"/>
  <c r="AZ14" i="9"/>
  <c r="BH14" i="9"/>
  <c r="R14" i="9"/>
  <c r="W14" i="9"/>
  <c r="AC14" i="9"/>
  <c r="AJ14" i="9"/>
  <c r="AP14" i="9"/>
  <c r="AU14" i="9"/>
  <c r="BB14" i="9"/>
  <c r="BI14" i="9"/>
  <c r="S14" i="9"/>
  <c r="Y14" i="9"/>
  <c r="AE14" i="9"/>
  <c r="AK14" i="9"/>
  <c r="AQ14" i="9"/>
  <c r="AX14" i="9"/>
  <c r="BC14" i="9"/>
  <c r="BK14" i="9"/>
  <c r="T14" i="9"/>
  <c r="AA14" i="9"/>
  <c r="AG14" i="9"/>
  <c r="AL14" i="9"/>
  <c r="AS14" i="9"/>
  <c r="AY14" i="9"/>
  <c r="BE14" i="9"/>
  <c r="R10" i="9"/>
  <c r="AA10" i="9"/>
  <c r="AJ10" i="9"/>
  <c r="AS10" i="9"/>
  <c r="BB10" i="9"/>
  <c r="BK10" i="9"/>
  <c r="T10" i="9"/>
  <c r="AC10" i="9"/>
  <c r="AL10" i="9"/>
  <c r="AU10" i="9"/>
  <c r="BE10" i="9"/>
  <c r="V10" i="9"/>
  <c r="AE10" i="9"/>
  <c r="AO10" i="9"/>
  <c r="AX10" i="9"/>
  <c r="BG10" i="9"/>
  <c r="Y10" i="9"/>
  <c r="AH10" i="9"/>
  <c r="AQ10" i="9"/>
  <c r="AZ10" i="9"/>
  <c r="BI10" i="9"/>
  <c r="AZ9" i="9"/>
  <c r="BE9" i="9"/>
  <c r="T9" i="9"/>
  <c r="AH9" i="9"/>
  <c r="BF38" i="9"/>
  <c r="AM38" i="9"/>
  <c r="V38" i="9"/>
  <c r="BG37" i="9"/>
  <c r="AO37" i="9"/>
  <c r="W37" i="9"/>
  <c r="BG36" i="9"/>
  <c r="AO36" i="9"/>
  <c r="W36" i="9"/>
  <c r="BG35" i="9"/>
  <c r="AO35" i="9"/>
  <c r="W35" i="9"/>
  <c r="BG34" i="9"/>
  <c r="AT34" i="9"/>
  <c r="AI34" i="9"/>
  <c r="V34" i="9"/>
  <c r="BJ31" i="9"/>
  <c r="AR31" i="9"/>
  <c r="Z31" i="9"/>
  <c r="BJ29" i="9"/>
  <c r="AW29" i="9"/>
  <c r="AI29" i="9"/>
  <c r="W29" i="9"/>
  <c r="BH28" i="9"/>
  <c r="AP28" i="9"/>
  <c r="W28" i="9"/>
  <c r="BA27" i="9"/>
  <c r="Z27" i="9"/>
  <c r="AI23" i="9"/>
  <c r="BH22" i="9"/>
  <c r="AY22" i="9"/>
  <c r="AM22" i="9"/>
  <c r="AD22" i="9"/>
  <c r="U22" i="9"/>
  <c r="AY20" i="9"/>
  <c r="BC18" i="9"/>
  <c r="AT18" i="9"/>
  <c r="AK18" i="9"/>
  <c r="AB18" i="9"/>
  <c r="S18" i="9"/>
  <c r="AZ13" i="9"/>
  <c r="BB12" i="9"/>
  <c r="AQ12" i="9"/>
  <c r="AE12" i="9"/>
  <c r="R12" i="9"/>
  <c r="BE11" i="9"/>
  <c r="AL11" i="9"/>
  <c r="T11" i="9"/>
  <c r="AY38" i="9"/>
  <c r="AI38" i="9"/>
  <c r="U38" i="9"/>
  <c r="BA37" i="9"/>
  <c r="AJ37" i="9"/>
  <c r="V37" i="9"/>
  <c r="AY28" i="9"/>
  <c r="AG28" i="9"/>
  <c r="BJ19" i="9"/>
  <c r="AR19" i="9"/>
  <c r="Z19" i="9"/>
  <c r="BH18" i="9"/>
  <c r="AY18" i="9"/>
  <c r="AP18" i="9"/>
  <c r="AG18" i="9"/>
  <c r="W18" i="9"/>
  <c r="BI12" i="9"/>
  <c r="AX12" i="9"/>
  <c r="AJ12" i="9"/>
  <c r="Y12" i="9"/>
  <c r="AU11" i="9"/>
  <c r="AC11" i="9"/>
  <c r="BG38" i="9"/>
  <c r="AS38" i="9"/>
  <c r="AA38" i="9"/>
  <c r="BH37" i="9"/>
  <c r="AT37" i="9"/>
  <c r="AB37" i="9"/>
  <c r="BH36" i="9"/>
  <c r="AT36" i="9"/>
  <c r="AB36" i="9"/>
  <c r="BH35" i="9"/>
  <c r="AT35" i="9"/>
  <c r="AB35" i="9"/>
  <c r="BH34" i="9"/>
  <c r="AW34" i="9"/>
  <c r="AJ34" i="9"/>
  <c r="AT31" i="9"/>
  <c r="AY29" i="9"/>
  <c r="AM29" i="9"/>
  <c r="Z29" i="9"/>
  <c r="BJ28" i="9"/>
  <c r="AR28" i="9"/>
  <c r="BC27" i="9"/>
  <c r="AR24" i="9"/>
  <c r="BJ22" i="9"/>
  <c r="BA22" i="9"/>
  <c r="AP22" i="9"/>
  <c r="AG22" i="9"/>
  <c r="BJ21" i="9"/>
  <c r="AY21" i="9"/>
  <c r="AM21" i="9"/>
  <c r="Z21" i="9"/>
  <c r="BA20" i="9"/>
  <c r="BC19" i="9"/>
  <c r="AK19" i="9"/>
  <c r="BF18" i="9"/>
  <c r="AW18" i="9"/>
  <c r="AM18" i="9"/>
  <c r="AD18" i="9"/>
  <c r="BG12" i="9"/>
  <c r="AS12" i="9"/>
  <c r="AH12" i="9"/>
  <c r="BI11" i="9"/>
  <c r="AQ11" i="9"/>
  <c r="AA8" i="9"/>
  <c r="AO8" i="9"/>
  <c r="AZ8" i="9"/>
  <c r="BK8" i="9"/>
  <c r="R8" i="9"/>
  <c r="AE8" i="9"/>
  <c r="AQ8" i="9"/>
  <c r="BB8" i="9"/>
  <c r="V8" i="9"/>
  <c r="AH8" i="9"/>
  <c r="AS8" i="9"/>
  <c r="BG8" i="9"/>
  <c r="Y8" i="9"/>
  <c r="AJ8" i="9"/>
  <c r="AX8" i="9"/>
  <c r="BI8" i="9"/>
  <c r="S17" i="8"/>
  <c r="AR17" i="8"/>
  <c r="AJ17" i="8"/>
  <c r="BH17" i="8"/>
  <c r="W17" i="8"/>
  <c r="AW17" i="8"/>
  <c r="AE17" i="8"/>
  <c r="BC17" i="8"/>
  <c r="U24" i="8"/>
  <c r="AG11" i="8"/>
  <c r="Q11" i="8"/>
  <c r="AR9" i="8"/>
  <c r="S9" i="8"/>
  <c r="BK37" i="8"/>
  <c r="AB37" i="8"/>
  <c r="AT36" i="8"/>
  <c r="BK35" i="8"/>
  <c r="BA28" i="8"/>
  <c r="AO28" i="8"/>
  <c r="AB28" i="8"/>
  <c r="Q28" i="8"/>
  <c r="BI27" i="8"/>
  <c r="AU27" i="8"/>
  <c r="AK27" i="8"/>
  <c r="Y27" i="8"/>
  <c r="R26" i="8"/>
  <c r="BH23" i="8"/>
  <c r="W23" i="8"/>
  <c r="BB21" i="8"/>
  <c r="AP21" i="8"/>
  <c r="AD21" i="8"/>
  <c r="R21" i="8"/>
  <c r="BA20" i="8"/>
  <c r="AP20" i="8"/>
  <c r="AC20" i="8"/>
  <c r="Q20" i="8"/>
  <c r="BF18" i="8"/>
  <c r="AY18" i="8"/>
  <c r="AR18" i="8"/>
  <c r="AL18" i="8"/>
  <c r="AG18" i="8"/>
  <c r="Z18" i="8"/>
  <c r="U15" i="8"/>
  <c r="S13" i="8"/>
  <c r="S12" i="8"/>
  <c r="BK11" i="8"/>
  <c r="AS11" i="8"/>
  <c r="AB11" i="8"/>
  <c r="AP9" i="8"/>
  <c r="R9" i="8"/>
  <c r="AG15" i="8"/>
  <c r="AD12" i="8"/>
  <c r="AY11" i="8"/>
  <c r="AI36" i="8"/>
  <c r="BK28" i="8"/>
  <c r="AY28" i="8"/>
  <c r="AM28" i="8"/>
  <c r="BF24" i="8"/>
  <c r="AY23" i="8"/>
  <c r="BJ21" i="8"/>
  <c r="AX21" i="8"/>
  <c r="AK21" i="8"/>
  <c r="BI20" i="8"/>
  <c r="AW20" i="8"/>
  <c r="AK20" i="8"/>
  <c r="BF15" i="8"/>
  <c r="BC13" i="8"/>
  <c r="BC12" i="8"/>
  <c r="BF11" i="8"/>
  <c r="AO11" i="8"/>
  <c r="AA11" i="8"/>
  <c r="BC9" i="8"/>
  <c r="AP8" i="8"/>
  <c r="Q8" i="8"/>
  <c r="BC8" i="8"/>
  <c r="AD8" i="8"/>
  <c r="BA8" i="8"/>
  <c r="Q30" i="7"/>
  <c r="R30" i="7"/>
  <c r="Z30" i="7"/>
  <c r="AH30" i="7"/>
  <c r="AQ30" i="7"/>
  <c r="AX30" i="7"/>
  <c r="BE30" i="7"/>
  <c r="BK30" i="7"/>
  <c r="T30" i="7"/>
  <c r="AA30" i="7"/>
  <c r="AJ30" i="7"/>
  <c r="AR30" i="7"/>
  <c r="AZ30" i="7"/>
  <c r="BG30" i="7"/>
  <c r="U30" i="7"/>
  <c r="AD30" i="7"/>
  <c r="AL30" i="7"/>
  <c r="AS30" i="7"/>
  <c r="BB30" i="7"/>
  <c r="BH30" i="7"/>
  <c r="BK28" i="7"/>
  <c r="AA37" i="7"/>
  <c r="BK37" i="7"/>
  <c r="AJ37" i="7"/>
  <c r="AS37" i="7"/>
  <c r="Q22" i="7"/>
  <c r="R22" i="7"/>
  <c r="Z22" i="7"/>
  <c r="AH22" i="7"/>
  <c r="AQ22" i="7"/>
  <c r="AX22" i="7"/>
  <c r="BF22" i="7"/>
  <c r="T22" i="7"/>
  <c r="AA22" i="7"/>
  <c r="AJ22" i="7"/>
  <c r="AR22" i="7"/>
  <c r="AZ22" i="7"/>
  <c r="BI22" i="7"/>
  <c r="AE22" i="7"/>
  <c r="AW22" i="7"/>
  <c r="BK22" i="7"/>
  <c r="AS22" i="7"/>
  <c r="U22" i="7"/>
  <c r="AL22" i="7"/>
  <c r="BB22" i="7"/>
  <c r="Y22" i="7"/>
  <c r="AM22" i="7"/>
  <c r="BE22" i="7"/>
  <c r="AD22" i="7"/>
  <c r="BJ22" i="7"/>
  <c r="Q15" i="7"/>
  <c r="AH15" i="7"/>
  <c r="AZ15" i="7"/>
  <c r="U15" i="7"/>
  <c r="AM15" i="7"/>
  <c r="BA15" i="7"/>
  <c r="AS15" i="7"/>
  <c r="AA15" i="7"/>
  <c r="BF15" i="7"/>
  <c r="AO15" i="7"/>
  <c r="AC15" i="7"/>
  <c r="BK15" i="7"/>
  <c r="S35" i="7"/>
  <c r="AB35" i="7"/>
  <c r="AK35" i="7"/>
  <c r="AT35" i="7"/>
  <c r="BC35" i="7"/>
  <c r="V35" i="7"/>
  <c r="AE35" i="7"/>
  <c r="AO35" i="7"/>
  <c r="AX35" i="7"/>
  <c r="BG35" i="7"/>
  <c r="W35" i="7"/>
  <c r="AG35" i="7"/>
  <c r="AP35" i="7"/>
  <c r="AY35" i="7"/>
  <c r="BH35" i="7"/>
  <c r="Q28" i="7"/>
  <c r="R28" i="7"/>
  <c r="Z28" i="7"/>
  <c r="AH28" i="7"/>
  <c r="AQ28" i="7"/>
  <c r="AX28" i="7"/>
  <c r="BF28" i="7"/>
  <c r="T28" i="7"/>
  <c r="AA28" i="7"/>
  <c r="AJ28" i="7"/>
  <c r="AR28" i="7"/>
  <c r="AZ28" i="7"/>
  <c r="BI28" i="7"/>
  <c r="U28" i="7"/>
  <c r="AD28" i="7"/>
  <c r="AL28" i="7"/>
  <c r="AS28" i="7"/>
  <c r="BB28" i="7"/>
  <c r="BJ28" i="7"/>
  <c r="AE26" i="7"/>
  <c r="Q24" i="7"/>
  <c r="R24" i="7"/>
  <c r="T24" i="7"/>
  <c r="AA24" i="7"/>
  <c r="AJ24" i="7"/>
  <c r="AR24" i="7"/>
  <c r="AZ24" i="7"/>
  <c r="BI24" i="7"/>
  <c r="AR16" i="7"/>
  <c r="Y14" i="7"/>
  <c r="AJ14" i="7"/>
  <c r="AW14" i="7"/>
  <c r="BI14" i="7"/>
  <c r="Z14" i="7"/>
  <c r="AL14" i="7"/>
  <c r="AX14" i="7"/>
  <c r="BJ14" i="7"/>
  <c r="AQ13" i="7"/>
  <c r="S13" i="7"/>
  <c r="T10" i="7"/>
  <c r="BK36" i="7"/>
  <c r="AT36" i="7"/>
  <c r="AJ36" i="7"/>
  <c r="BB36" i="7"/>
  <c r="BC31" i="7"/>
  <c r="AT31" i="7"/>
  <c r="AK31" i="7"/>
  <c r="AB31" i="7"/>
  <c r="S31" i="7"/>
  <c r="BA29" i="7"/>
  <c r="AO29" i="7"/>
  <c r="AC29" i="7"/>
  <c r="Q29" i="7"/>
  <c r="BA27" i="7"/>
  <c r="AO27" i="7"/>
  <c r="AC27" i="7"/>
  <c r="Q27" i="7"/>
  <c r="BJ26" i="7"/>
  <c r="BB26" i="7"/>
  <c r="AS26" i="7"/>
  <c r="AL26" i="7"/>
  <c r="AD26" i="7"/>
  <c r="U26" i="7"/>
  <c r="AU25" i="7"/>
  <c r="AH25" i="7"/>
  <c r="BF24" i="7"/>
  <c r="AW24" i="7"/>
  <c r="AL24" i="7"/>
  <c r="Z24" i="7"/>
  <c r="AO23" i="7"/>
  <c r="V21" i="7"/>
  <c r="AI21" i="7"/>
  <c r="AU21" i="7"/>
  <c r="BG21" i="7"/>
  <c r="AA21" i="7"/>
  <c r="AM21" i="7"/>
  <c r="AZ21" i="7"/>
  <c r="BK21" i="7"/>
  <c r="BB20" i="7"/>
  <c r="AJ20" i="7"/>
  <c r="U19" i="7"/>
  <c r="AM19" i="7"/>
  <c r="BA19" i="7"/>
  <c r="AA19" i="7"/>
  <c r="AO19" i="7"/>
  <c r="BF19" i="7"/>
  <c r="BB18" i="7"/>
  <c r="AJ18" i="7"/>
  <c r="AX18" i="7"/>
  <c r="BF17" i="7"/>
  <c r="BF16" i="7"/>
  <c r="AQ16" i="7"/>
  <c r="Z16" i="7"/>
  <c r="BE14" i="7"/>
  <c r="AE14" i="7"/>
  <c r="BE13" i="7"/>
  <c r="AG13" i="7"/>
  <c r="BH12" i="7"/>
  <c r="AU12" i="7"/>
  <c r="AJ12" i="7"/>
  <c r="BF10" i="7"/>
  <c r="Y26" i="7"/>
  <c r="AA16" i="7"/>
  <c r="AQ14" i="7"/>
  <c r="BI26" i="7"/>
  <c r="AZ26" i="7"/>
  <c r="AR26" i="7"/>
  <c r="AJ26" i="7"/>
  <c r="AA26" i="7"/>
  <c r="T26" i="7"/>
  <c r="AA25" i="7"/>
  <c r="AM25" i="7"/>
  <c r="AZ25" i="7"/>
  <c r="BK25" i="7"/>
  <c r="BE24" i="7"/>
  <c r="AS24" i="7"/>
  <c r="AH24" i="7"/>
  <c r="Y24" i="7"/>
  <c r="V23" i="7"/>
  <c r="AI23" i="7"/>
  <c r="AU23" i="7"/>
  <c r="BG23" i="7"/>
  <c r="AA23" i="7"/>
  <c r="AM23" i="7"/>
  <c r="AZ23" i="7"/>
  <c r="BK23" i="7"/>
  <c r="Q20" i="7"/>
  <c r="Y20" i="7"/>
  <c r="AE20" i="7"/>
  <c r="AM20" i="7"/>
  <c r="AW20" i="7"/>
  <c r="BF20" i="7"/>
  <c r="R20" i="7"/>
  <c r="Z20" i="7"/>
  <c r="AH20" i="7"/>
  <c r="AQ20" i="7"/>
  <c r="AX20" i="7"/>
  <c r="BI20" i="7"/>
  <c r="Q17" i="7"/>
  <c r="AH17" i="7"/>
  <c r="AZ17" i="7"/>
  <c r="U17" i="7"/>
  <c r="AM17" i="7"/>
  <c r="BA17" i="7"/>
  <c r="AZ16" i="7"/>
  <c r="AJ16" i="7"/>
  <c r="BB14" i="7"/>
  <c r="AD14" i="7"/>
  <c r="BC13" i="7"/>
  <c r="AD24" i="7"/>
  <c r="Q16" i="7"/>
  <c r="U16" i="7"/>
  <c r="AD16" i="7"/>
  <c r="AL16" i="7"/>
  <c r="AS16" i="7"/>
  <c r="BB16" i="7"/>
  <c r="BJ16" i="7"/>
  <c r="Y16" i="7"/>
  <c r="AE16" i="7"/>
  <c r="AM16" i="7"/>
  <c r="AW16" i="7"/>
  <c r="BE16" i="7"/>
  <c r="BK16" i="7"/>
  <c r="R14" i="7"/>
  <c r="Y13" i="7"/>
  <c r="AK13" i="7"/>
  <c r="AW13" i="7"/>
  <c r="BI13" i="7"/>
  <c r="Z13" i="7"/>
  <c r="AL13" i="7"/>
  <c r="AY13" i="7"/>
  <c r="BJ13" i="7"/>
  <c r="U10" i="7"/>
  <c r="AH10" i="7"/>
  <c r="AS10" i="7"/>
  <c r="BJ10" i="7"/>
  <c r="Z10" i="7"/>
  <c r="AL10" i="7"/>
  <c r="AX10" i="7"/>
  <c r="BK10" i="7"/>
  <c r="AA10" i="7"/>
  <c r="AM10" i="7"/>
  <c r="AZ10" i="7"/>
  <c r="BH31" i="7"/>
  <c r="AY31" i="7"/>
  <c r="AP31" i="7"/>
  <c r="AG31" i="7"/>
  <c r="BG29" i="7"/>
  <c r="AU29" i="7"/>
  <c r="AI29" i="7"/>
  <c r="BG27" i="7"/>
  <c r="AU27" i="7"/>
  <c r="AI27" i="7"/>
  <c r="BF26" i="7"/>
  <c r="AX26" i="7"/>
  <c r="AQ26" i="7"/>
  <c r="AH26" i="7"/>
  <c r="Z26" i="7"/>
  <c r="R26" i="7"/>
  <c r="BF25" i="7"/>
  <c r="AO25" i="7"/>
  <c r="V25" i="7"/>
  <c r="BK24" i="7"/>
  <c r="BB24" i="7"/>
  <c r="AQ24" i="7"/>
  <c r="AE24" i="7"/>
  <c r="U24" i="7"/>
  <c r="BA23" i="7"/>
  <c r="AC23" i="7"/>
  <c r="BJ20" i="7"/>
  <c r="AR20" i="7"/>
  <c r="AA20" i="7"/>
  <c r="Q18" i="7"/>
  <c r="U18" i="7"/>
  <c r="AD18" i="7"/>
  <c r="AL18" i="7"/>
  <c r="AS18" i="7"/>
  <c r="BE18" i="7"/>
  <c r="BK18" i="7"/>
  <c r="Y18" i="7"/>
  <c r="AE18" i="7"/>
  <c r="AM18" i="7"/>
  <c r="AW18" i="7"/>
  <c r="BF18" i="7"/>
  <c r="AO17" i="7"/>
  <c r="AX16" i="7"/>
  <c r="AH16" i="7"/>
  <c r="R16" i="7"/>
  <c r="AR14" i="7"/>
  <c r="T14" i="7"/>
  <c r="AR13" i="7"/>
  <c r="T13" i="7"/>
  <c r="S12" i="7"/>
  <c r="Y12" i="7"/>
  <c r="AE12" i="7"/>
  <c r="AK12" i="7"/>
  <c r="AQ12" i="7"/>
  <c r="AX12" i="7"/>
  <c r="BC12" i="7"/>
  <c r="BI12" i="7"/>
  <c r="T12" i="7"/>
  <c r="AA12" i="7"/>
  <c r="AG12" i="7"/>
  <c r="AL12" i="7"/>
  <c r="AS12" i="7"/>
  <c r="AY12" i="7"/>
  <c r="BE12" i="7"/>
  <c r="BK12" i="7"/>
  <c r="R11" i="7"/>
  <c r="W11" i="7"/>
  <c r="AD11" i="7"/>
  <c r="AJ11" i="7"/>
  <c r="AP11" i="7"/>
  <c r="AW11" i="7"/>
  <c r="BB11" i="7"/>
  <c r="BH11" i="7"/>
  <c r="S11" i="7"/>
  <c r="Z11" i="7"/>
  <c r="AE11" i="7"/>
  <c r="AK11" i="7"/>
  <c r="AR11" i="7"/>
  <c r="AX11" i="7"/>
  <c r="BC11" i="7"/>
  <c r="BJ11" i="7"/>
  <c r="AE10" i="7"/>
  <c r="BE9" i="7"/>
  <c r="AH9" i="7"/>
  <c r="AY9" i="7"/>
  <c r="BG8" i="7"/>
  <c r="AU8" i="7"/>
  <c r="AO8" i="7"/>
  <c r="AG8" i="7"/>
  <c r="W8" i="7"/>
  <c r="BE8" i="7"/>
  <c r="AT8" i="7"/>
  <c r="AL8" i="7"/>
  <c r="AC8" i="7"/>
  <c r="V8" i="7"/>
  <c r="BK8" i="7"/>
  <c r="AZ8" i="7"/>
  <c r="AS8" i="7"/>
  <c r="AJ8" i="7"/>
  <c r="AB8" i="7"/>
  <c r="T8" i="7"/>
  <c r="U36" i="6"/>
  <c r="AA36" i="6"/>
  <c r="AH36" i="6"/>
  <c r="AM36" i="6"/>
  <c r="AS36" i="6"/>
  <c r="BA36" i="6"/>
  <c r="BG36" i="6"/>
  <c r="Z36" i="6"/>
  <c r="AR36" i="6"/>
  <c r="BK36" i="6"/>
  <c r="Q36" i="6"/>
  <c r="V36" i="6"/>
  <c r="AC36" i="6"/>
  <c r="AI36" i="6"/>
  <c r="AO36" i="6"/>
  <c r="AU36" i="6"/>
  <c r="BB36" i="6"/>
  <c r="BI36" i="6"/>
  <c r="AX36" i="6"/>
  <c r="R36" i="6"/>
  <c r="Y36" i="6"/>
  <c r="AD36" i="6"/>
  <c r="AJ36" i="6"/>
  <c r="AQ36" i="6"/>
  <c r="AW36" i="6"/>
  <c r="BE36" i="6"/>
  <c r="BJ36" i="6"/>
  <c r="T36" i="6"/>
  <c r="AE36" i="6"/>
  <c r="AL36" i="6"/>
  <c r="BF36" i="6"/>
  <c r="AA29" i="6"/>
  <c r="AZ29" i="6"/>
  <c r="AM29" i="6"/>
  <c r="AS29" i="6"/>
  <c r="U29" i="6"/>
  <c r="BF29" i="6"/>
  <c r="AH29" i="6"/>
  <c r="BK29" i="6"/>
  <c r="AA35" i="6"/>
  <c r="AZ35" i="6"/>
  <c r="AH35" i="6"/>
  <c r="BF35" i="6"/>
  <c r="U35" i="6"/>
  <c r="AM35" i="6"/>
  <c r="BK35" i="6"/>
  <c r="AS35" i="6"/>
  <c r="R32" i="6"/>
  <c r="Y32" i="6"/>
  <c r="AD32" i="6"/>
  <c r="AJ32" i="6"/>
  <c r="AQ32" i="6"/>
  <c r="AW32" i="6"/>
  <c r="BB32" i="6"/>
  <c r="BI32" i="6"/>
  <c r="V32" i="6"/>
  <c r="AE32" i="6"/>
  <c r="AM32" i="6"/>
  <c r="AU32" i="6"/>
  <c r="BE32" i="6"/>
  <c r="BK32" i="6"/>
  <c r="Q32" i="6"/>
  <c r="Z32" i="6"/>
  <c r="AH32" i="6"/>
  <c r="AO32" i="6"/>
  <c r="AX32" i="6"/>
  <c r="BF32" i="6"/>
  <c r="U32" i="6"/>
  <c r="AC32" i="6"/>
  <c r="AL32" i="6"/>
  <c r="BA32" i="6"/>
  <c r="T32" i="6"/>
  <c r="AA32" i="6"/>
  <c r="AI32" i="6"/>
  <c r="AR32" i="6"/>
  <c r="AZ32" i="6"/>
  <c r="BG32" i="6"/>
  <c r="AS32" i="6"/>
  <c r="BJ32" i="6"/>
  <c r="R34" i="6"/>
  <c r="Y34" i="6"/>
  <c r="AD34" i="6"/>
  <c r="AJ34" i="6"/>
  <c r="AQ34" i="6"/>
  <c r="AW34" i="6"/>
  <c r="BE34" i="6"/>
  <c r="BJ34" i="6"/>
  <c r="U34" i="6"/>
  <c r="AC34" i="6"/>
  <c r="AL34" i="6"/>
  <c r="AS34" i="6"/>
  <c r="BB34" i="6"/>
  <c r="BK34" i="6"/>
  <c r="AA34" i="6"/>
  <c r="BI34" i="6"/>
  <c r="V34" i="6"/>
  <c r="AE34" i="6"/>
  <c r="AM34" i="6"/>
  <c r="AU34" i="6"/>
  <c r="BF34" i="6"/>
  <c r="T34" i="6"/>
  <c r="AI34" i="6"/>
  <c r="BA34" i="6"/>
  <c r="Q34" i="6"/>
  <c r="Z34" i="6"/>
  <c r="AH34" i="6"/>
  <c r="AO34" i="6"/>
  <c r="AZ34" i="6"/>
  <c r="BG34" i="6"/>
  <c r="AR34" i="6"/>
  <c r="AA27" i="6"/>
  <c r="AZ27" i="6"/>
  <c r="AS27" i="6"/>
  <c r="U27" i="6"/>
  <c r="BF27" i="6"/>
  <c r="AM27" i="6"/>
  <c r="AH27" i="6"/>
  <c r="BK27" i="6"/>
  <c r="AH37" i="6"/>
  <c r="BF37" i="6"/>
  <c r="AM37" i="6"/>
  <c r="BK37" i="6"/>
  <c r="AZ37" i="6"/>
  <c r="U37" i="6"/>
  <c r="AS37" i="6"/>
  <c r="AA37" i="6"/>
  <c r="BJ28" i="6"/>
  <c r="BB28" i="6"/>
  <c r="AU28" i="6"/>
  <c r="AL28" i="6"/>
  <c r="AD28" i="6"/>
  <c r="V28" i="6"/>
  <c r="AS25" i="6"/>
  <c r="AM15" i="6"/>
  <c r="BK15" i="6"/>
  <c r="U15" i="6"/>
  <c r="AS15" i="6"/>
  <c r="AA15" i="6"/>
  <c r="AZ15" i="6"/>
  <c r="AH15" i="6"/>
  <c r="BF15" i="6"/>
  <c r="AM9" i="6"/>
  <c r="BK9" i="6"/>
  <c r="U9" i="6"/>
  <c r="AS9" i="6"/>
  <c r="AA9" i="6"/>
  <c r="AZ9" i="6"/>
  <c r="AH9" i="6"/>
  <c r="BF9" i="6"/>
  <c r="AZ36" i="6"/>
  <c r="AZ33" i="6"/>
  <c r="BF31" i="6"/>
  <c r="AA31" i="6"/>
  <c r="BJ30" i="6"/>
  <c r="AZ30" i="6"/>
  <c r="AQ30" i="6"/>
  <c r="AI30" i="6"/>
  <c r="Z30" i="6"/>
  <c r="R30" i="6"/>
  <c r="BA30" i="6"/>
  <c r="BI28" i="6"/>
  <c r="BA28" i="6"/>
  <c r="AR28" i="6"/>
  <c r="AJ28" i="6"/>
  <c r="AC28" i="6"/>
  <c r="U26" i="6"/>
  <c r="AA26" i="6"/>
  <c r="AH26" i="6"/>
  <c r="AM26" i="6"/>
  <c r="AS26" i="6"/>
  <c r="AZ26" i="6"/>
  <c r="BF26" i="6"/>
  <c r="BK26" i="6"/>
  <c r="U24" i="6"/>
  <c r="AA24" i="6"/>
  <c r="AH24" i="6"/>
  <c r="AM24" i="6"/>
  <c r="AS24" i="6"/>
  <c r="AZ24" i="6"/>
  <c r="R24" i="6"/>
  <c r="Z24" i="6"/>
  <c r="AI24" i="6"/>
  <c r="AQ24" i="6"/>
  <c r="AX24" i="6"/>
  <c r="BF24" i="6"/>
  <c r="BK24" i="6"/>
  <c r="AM23" i="6"/>
  <c r="BK23" i="6"/>
  <c r="AA23" i="6"/>
  <c r="AZ23" i="6"/>
  <c r="AS23" i="6"/>
  <c r="Q22" i="6"/>
  <c r="V22" i="6"/>
  <c r="AC22" i="6"/>
  <c r="AI22" i="6"/>
  <c r="AO22" i="6"/>
  <c r="AU22" i="6"/>
  <c r="BB22" i="6"/>
  <c r="BI22" i="6"/>
  <c r="T22" i="6"/>
  <c r="Z22" i="6"/>
  <c r="AE22" i="6"/>
  <c r="AL22" i="6"/>
  <c r="AR22" i="6"/>
  <c r="AX22" i="6"/>
  <c r="BF22" i="6"/>
  <c r="BK22" i="6"/>
  <c r="Y22" i="6"/>
  <c r="AJ22" i="6"/>
  <c r="AW22" i="6"/>
  <c r="BJ22" i="6"/>
  <c r="U20" i="6"/>
  <c r="AA20" i="6"/>
  <c r="AH20" i="6"/>
  <c r="AM20" i="6"/>
  <c r="AS20" i="6"/>
  <c r="BA20" i="6"/>
  <c r="BG20" i="6"/>
  <c r="Q20" i="6"/>
  <c r="V20" i="6"/>
  <c r="AC20" i="6"/>
  <c r="AI20" i="6"/>
  <c r="AO20" i="6"/>
  <c r="AU20" i="6"/>
  <c r="BB20" i="6"/>
  <c r="BI20" i="6"/>
  <c r="R20" i="6"/>
  <c r="Y20" i="6"/>
  <c r="AD20" i="6"/>
  <c r="AJ20" i="6"/>
  <c r="AQ20" i="6"/>
  <c r="AW20" i="6"/>
  <c r="BE20" i="6"/>
  <c r="BJ20" i="6"/>
  <c r="Z20" i="6"/>
  <c r="AZ20" i="6"/>
  <c r="AE20" i="6"/>
  <c r="BF20" i="6"/>
  <c r="U28" i="6"/>
  <c r="AA28" i="6"/>
  <c r="AH28" i="6"/>
  <c r="AM28" i="6"/>
  <c r="AS28" i="6"/>
  <c r="AZ28" i="6"/>
  <c r="BF28" i="6"/>
  <c r="BK28" i="6"/>
  <c r="AA25" i="6"/>
  <c r="AZ25" i="6"/>
  <c r="AA17" i="6"/>
  <c r="AZ17" i="6"/>
  <c r="AH17" i="6"/>
  <c r="BF17" i="6"/>
  <c r="AM17" i="6"/>
  <c r="BK17" i="6"/>
  <c r="U17" i="6"/>
  <c r="AS17" i="6"/>
  <c r="AM13" i="6"/>
  <c r="BK13" i="6"/>
  <c r="U13" i="6"/>
  <c r="AS13" i="6"/>
  <c r="AA13" i="6"/>
  <c r="AZ13" i="6"/>
  <c r="AH13" i="6"/>
  <c r="BF13" i="6"/>
  <c r="AM11" i="6"/>
  <c r="BK11" i="6"/>
  <c r="U11" i="6"/>
  <c r="AS11" i="6"/>
  <c r="AA11" i="6"/>
  <c r="AZ11" i="6"/>
  <c r="AH11" i="6"/>
  <c r="BF11" i="6"/>
  <c r="AM33" i="6"/>
  <c r="BK33" i="6"/>
  <c r="AZ31" i="6"/>
  <c r="BG30" i="6"/>
  <c r="AX30" i="6"/>
  <c r="AO30" i="6"/>
  <c r="AE30" i="6"/>
  <c r="Y30" i="6"/>
  <c r="AS30" i="6"/>
  <c r="BG28" i="6"/>
  <c r="AX28" i="6"/>
  <c r="AQ28" i="6"/>
  <c r="AI28" i="6"/>
  <c r="Z28" i="6"/>
  <c r="R28" i="6"/>
  <c r="BK25" i="6"/>
  <c r="AH25" i="6"/>
  <c r="AA19" i="6"/>
  <c r="AZ19" i="6"/>
  <c r="AH19" i="6"/>
  <c r="BF19" i="6"/>
  <c r="AM19" i="6"/>
  <c r="BK19" i="6"/>
  <c r="U19" i="6"/>
  <c r="AS19" i="6"/>
  <c r="AM31" i="6"/>
  <c r="BK31" i="6"/>
  <c r="U30" i="6"/>
  <c r="AA30" i="6"/>
  <c r="AH30" i="6"/>
  <c r="AM30" i="6"/>
  <c r="AU30" i="6"/>
  <c r="BB30" i="6"/>
  <c r="BI30" i="6"/>
  <c r="BE28" i="6"/>
  <c r="AW28" i="6"/>
  <c r="AO28" i="6"/>
  <c r="AE28" i="6"/>
  <c r="Y28" i="6"/>
  <c r="Q28" i="6"/>
  <c r="BF25" i="6"/>
  <c r="U25" i="6"/>
  <c r="U18" i="6"/>
  <c r="AA18" i="6"/>
  <c r="AH18" i="6"/>
  <c r="AM18" i="6"/>
  <c r="AS18" i="6"/>
  <c r="AZ18" i="6"/>
  <c r="BF18" i="6"/>
  <c r="BK18" i="6"/>
  <c r="Q18" i="6"/>
  <c r="V18" i="6"/>
  <c r="AC18" i="6"/>
  <c r="AI18" i="6"/>
  <c r="AO18" i="6"/>
  <c r="AU18" i="6"/>
  <c r="BA18" i="6"/>
  <c r="BG18" i="6"/>
  <c r="R18" i="6"/>
  <c r="Y18" i="6"/>
  <c r="AD18" i="6"/>
  <c r="AJ18" i="6"/>
  <c r="AQ18" i="6"/>
  <c r="AW18" i="6"/>
  <c r="BB18" i="6"/>
  <c r="BI18" i="6"/>
  <c r="R16" i="6"/>
  <c r="Y16" i="6"/>
  <c r="AD16" i="6"/>
  <c r="AJ16" i="6"/>
  <c r="AQ16" i="6"/>
  <c r="AX16" i="6"/>
  <c r="BF16" i="6"/>
  <c r="BK16" i="6"/>
  <c r="T16" i="6"/>
  <c r="Z16" i="6"/>
  <c r="AE16" i="6"/>
  <c r="AL16" i="6"/>
  <c r="AR16" i="6"/>
  <c r="AZ16" i="6"/>
  <c r="BG16" i="6"/>
  <c r="U16" i="6"/>
  <c r="AA16" i="6"/>
  <c r="AH16" i="6"/>
  <c r="AM16" i="6"/>
  <c r="AU16" i="6"/>
  <c r="BB16" i="6"/>
  <c r="BI16" i="6"/>
  <c r="R14" i="6"/>
  <c r="Y14" i="6"/>
  <c r="AD14" i="6"/>
  <c r="AJ14" i="6"/>
  <c r="AQ14" i="6"/>
  <c r="AW14" i="6"/>
  <c r="BB14" i="6"/>
  <c r="BI14" i="6"/>
  <c r="T14" i="6"/>
  <c r="Z14" i="6"/>
  <c r="AE14" i="6"/>
  <c r="AL14" i="6"/>
  <c r="AR14" i="6"/>
  <c r="AX14" i="6"/>
  <c r="BE14" i="6"/>
  <c r="BJ14" i="6"/>
  <c r="U14" i="6"/>
  <c r="AA14" i="6"/>
  <c r="AH14" i="6"/>
  <c r="AM14" i="6"/>
  <c r="AS14" i="6"/>
  <c r="AZ14" i="6"/>
  <c r="BF14" i="6"/>
  <c r="BK14" i="6"/>
  <c r="R12" i="6"/>
  <c r="Y12" i="6"/>
  <c r="AD12" i="6"/>
  <c r="AJ12" i="6"/>
  <c r="AQ12" i="6"/>
  <c r="AW12" i="6"/>
  <c r="BB12" i="6"/>
  <c r="BI12" i="6"/>
  <c r="T12" i="6"/>
  <c r="Z12" i="6"/>
  <c r="AE12" i="6"/>
  <c r="AL12" i="6"/>
  <c r="AR12" i="6"/>
  <c r="AX12" i="6"/>
  <c r="BE12" i="6"/>
  <c r="BJ12" i="6"/>
  <c r="U12" i="6"/>
  <c r="AA12" i="6"/>
  <c r="AH12" i="6"/>
  <c r="AM12" i="6"/>
  <c r="AS12" i="6"/>
  <c r="AZ12" i="6"/>
  <c r="BF12" i="6"/>
  <c r="BK12" i="6"/>
  <c r="R10" i="6"/>
  <c r="Y10" i="6"/>
  <c r="AD10" i="6"/>
  <c r="AJ10" i="6"/>
  <c r="AQ10" i="6"/>
  <c r="AW10" i="6"/>
  <c r="BB10" i="6"/>
  <c r="BI10" i="6"/>
  <c r="T10" i="6"/>
  <c r="Z10" i="6"/>
  <c r="AE10" i="6"/>
  <c r="AL10" i="6"/>
  <c r="AR10" i="6"/>
  <c r="AX10" i="6"/>
  <c r="BE10" i="6"/>
  <c r="BJ10" i="6"/>
  <c r="U10" i="6"/>
  <c r="U39" i="6" s="1"/>
  <c r="D50" i="6" s="1"/>
  <c r="AA10" i="6"/>
  <c r="AH10" i="6"/>
  <c r="AM10" i="6"/>
  <c r="AS10" i="6"/>
  <c r="AZ10" i="6"/>
  <c r="BF10" i="6"/>
  <c r="BK10" i="6"/>
  <c r="AX34" i="6"/>
  <c r="BE18" i="6"/>
  <c r="AE18" i="6"/>
  <c r="BE16" i="6"/>
  <c r="AC16" i="6"/>
  <c r="BA14" i="6"/>
  <c r="AC14" i="6"/>
  <c r="BA12" i="6"/>
  <c r="AC12" i="6"/>
  <c r="BA10" i="6"/>
  <c r="AC10" i="6"/>
  <c r="AX18" i="6"/>
  <c r="Z18" i="6"/>
  <c r="AS21" i="6"/>
  <c r="U21" i="6"/>
  <c r="AX20" i="6"/>
  <c r="BF21" i="6"/>
  <c r="BA16" i="6"/>
  <c r="Q8" i="6"/>
  <c r="V8" i="6"/>
  <c r="AC8" i="6"/>
  <c r="AI8" i="6"/>
  <c r="AO8" i="6"/>
  <c r="AU8" i="6"/>
  <c r="BB8" i="6"/>
  <c r="BI8" i="6"/>
  <c r="R8" i="6"/>
  <c r="Y8" i="6"/>
  <c r="AD8" i="6"/>
  <c r="AJ8" i="6"/>
  <c r="AQ8" i="6"/>
  <c r="AW8" i="6"/>
  <c r="BE8" i="6"/>
  <c r="BJ8" i="6"/>
  <c r="T8" i="6"/>
  <c r="Z8" i="6"/>
  <c r="AE8" i="6"/>
  <c r="AL8" i="6"/>
  <c r="AR8" i="6"/>
  <c r="AX8" i="6"/>
  <c r="BF8" i="6"/>
  <c r="BK8" i="6"/>
  <c r="U8" i="6"/>
  <c r="AA8" i="6"/>
  <c r="AH8" i="6"/>
  <c r="AM8" i="6"/>
  <c r="AS8" i="6"/>
  <c r="BA8" i="6"/>
  <c r="BG8" i="6"/>
  <c r="BK39" i="6"/>
  <c r="I52" i="6" s="1"/>
  <c r="AM39" i="6"/>
  <c r="F52" i="6" s="1"/>
  <c r="BF39" i="6"/>
  <c r="I47" i="6" s="1"/>
  <c r="AZ8" i="6"/>
  <c r="AA39" i="6"/>
  <c r="E48" i="6" s="1"/>
  <c r="AH27" i="5"/>
  <c r="BG27" i="5"/>
  <c r="AZ27" i="5"/>
  <c r="AO27" i="5"/>
  <c r="V27" i="5"/>
  <c r="AT27" i="5"/>
  <c r="AB27" i="5"/>
  <c r="S22" i="5"/>
  <c r="AB22" i="5"/>
  <c r="AJ22" i="5"/>
  <c r="AQ22" i="5"/>
  <c r="AZ22" i="5"/>
  <c r="BH22" i="5"/>
  <c r="R22" i="5"/>
  <c r="AH22" i="5"/>
  <c r="AX22" i="5"/>
  <c r="V22" i="5"/>
  <c r="AC22" i="5"/>
  <c r="AK22" i="5"/>
  <c r="AT22" i="5"/>
  <c r="BB22" i="5"/>
  <c r="BI22" i="5"/>
  <c r="W22" i="5"/>
  <c r="AE22" i="5"/>
  <c r="AO22" i="5"/>
  <c r="AU22" i="5"/>
  <c r="BC22" i="5"/>
  <c r="Y22" i="5"/>
  <c r="AP22" i="5"/>
  <c r="BG22" i="5"/>
  <c r="BB38" i="5"/>
  <c r="W34" i="5"/>
  <c r="AE34" i="5"/>
  <c r="AO34" i="5"/>
  <c r="AU34" i="5"/>
  <c r="BC34" i="5"/>
  <c r="R34" i="5"/>
  <c r="Y34" i="5"/>
  <c r="AH34" i="5"/>
  <c r="AP34" i="5"/>
  <c r="AX34" i="5"/>
  <c r="BG34" i="5"/>
  <c r="S34" i="5"/>
  <c r="AB34" i="5"/>
  <c r="AJ34" i="5"/>
  <c r="AQ34" i="5"/>
  <c r="AZ34" i="5"/>
  <c r="BH34" i="5"/>
  <c r="BG30" i="5"/>
  <c r="W26" i="5"/>
  <c r="AE26" i="5"/>
  <c r="AO26" i="5"/>
  <c r="AU26" i="5"/>
  <c r="BC26" i="5"/>
  <c r="AT26" i="5"/>
  <c r="BI26" i="5"/>
  <c r="R26" i="5"/>
  <c r="Y26" i="5"/>
  <c r="AH26" i="5"/>
  <c r="AP26" i="5"/>
  <c r="AX26" i="5"/>
  <c r="BG26" i="5"/>
  <c r="S26" i="5"/>
  <c r="AB26" i="5"/>
  <c r="AJ26" i="5"/>
  <c r="AQ26" i="5"/>
  <c r="AZ26" i="5"/>
  <c r="BH26" i="5"/>
  <c r="V26" i="5"/>
  <c r="AC26" i="5"/>
  <c r="AK26" i="5"/>
  <c r="BB26" i="5"/>
  <c r="AH19" i="5"/>
  <c r="BG19" i="5"/>
  <c r="AZ19" i="5"/>
  <c r="AO19" i="5"/>
  <c r="V19" i="5"/>
  <c r="AT19" i="5"/>
  <c r="AB19" i="5"/>
  <c r="W38" i="5"/>
  <c r="AE38" i="5"/>
  <c r="AO38" i="5"/>
  <c r="AU38" i="5"/>
  <c r="BC38" i="5"/>
  <c r="R38" i="5"/>
  <c r="Y38" i="5"/>
  <c r="AH38" i="5"/>
  <c r="AP38" i="5"/>
  <c r="AX38" i="5"/>
  <c r="BG38" i="5"/>
  <c r="S38" i="5"/>
  <c r="AB38" i="5"/>
  <c r="AJ38" i="5"/>
  <c r="AQ38" i="5"/>
  <c r="AZ38" i="5"/>
  <c r="BH38" i="5"/>
  <c r="V18" i="5"/>
  <c r="AC18" i="5"/>
  <c r="AK18" i="5"/>
  <c r="AT18" i="5"/>
  <c r="BC18" i="5"/>
  <c r="S18" i="5"/>
  <c r="AJ18" i="5"/>
  <c r="BB18" i="5"/>
  <c r="W18" i="5"/>
  <c r="AE18" i="5"/>
  <c r="AO18" i="5"/>
  <c r="AU18" i="5"/>
  <c r="BG18" i="5"/>
  <c r="R18" i="5"/>
  <c r="Y18" i="5"/>
  <c r="AH18" i="5"/>
  <c r="AP18" i="5"/>
  <c r="AX18" i="5"/>
  <c r="BH18" i="5"/>
  <c r="AB18" i="5"/>
  <c r="AQ18" i="5"/>
  <c r="BI18" i="5"/>
  <c r="AB11" i="5"/>
  <c r="AZ11" i="5"/>
  <c r="AT11" i="5"/>
  <c r="AH11" i="5"/>
  <c r="BG11" i="5"/>
  <c r="AO11" i="5"/>
  <c r="V11" i="5"/>
  <c r="AT38" i="5"/>
  <c r="AK38" i="5"/>
  <c r="BI34" i="5"/>
  <c r="AC34" i="5"/>
  <c r="V31" i="5"/>
  <c r="AT31" i="5"/>
  <c r="AB31" i="5"/>
  <c r="AZ31" i="5"/>
  <c r="AH31" i="5"/>
  <c r="BG31" i="5"/>
  <c r="S30" i="5"/>
  <c r="AB30" i="5"/>
  <c r="AJ30" i="5"/>
  <c r="AQ30" i="5"/>
  <c r="AZ30" i="5"/>
  <c r="BH30" i="5"/>
  <c r="V30" i="5"/>
  <c r="AC30" i="5"/>
  <c r="AK30" i="5"/>
  <c r="AT30" i="5"/>
  <c r="BB30" i="5"/>
  <c r="BI30" i="5"/>
  <c r="W30" i="5"/>
  <c r="AE30" i="5"/>
  <c r="AO30" i="5"/>
  <c r="AU30" i="5"/>
  <c r="BC30" i="5"/>
  <c r="AO15" i="5"/>
  <c r="V15" i="5"/>
  <c r="AT15" i="5"/>
  <c r="AB15" i="5"/>
  <c r="AZ15" i="5"/>
  <c r="AH15" i="5"/>
  <c r="BG15" i="5"/>
  <c r="V10" i="5"/>
  <c r="AC10" i="5"/>
  <c r="AK10" i="5"/>
  <c r="AT10" i="5"/>
  <c r="BB10" i="5"/>
  <c r="BI10" i="5"/>
  <c r="AB10" i="5"/>
  <c r="AJ10" i="5"/>
  <c r="AZ10" i="5"/>
  <c r="W10" i="5"/>
  <c r="AE10" i="5"/>
  <c r="AO10" i="5"/>
  <c r="AU10" i="5"/>
  <c r="BC10" i="5"/>
  <c r="R10" i="5"/>
  <c r="Y10" i="5"/>
  <c r="AH10" i="5"/>
  <c r="AP10" i="5"/>
  <c r="AX10" i="5"/>
  <c r="BG10" i="5"/>
  <c r="S10" i="5"/>
  <c r="AQ10" i="5"/>
  <c r="BH10" i="5"/>
  <c r="AO23" i="5"/>
  <c r="AZ18" i="5"/>
  <c r="BI37" i="5"/>
  <c r="AY36" i="5"/>
  <c r="AT35" i="5"/>
  <c r="V35" i="5"/>
  <c r="BG23" i="5"/>
  <c r="AH23" i="5"/>
  <c r="BI14" i="5"/>
  <c r="BB14" i="5"/>
  <c r="AT14" i="5"/>
  <c r="AK14" i="5"/>
  <c r="AC14" i="5"/>
  <c r="V14" i="5"/>
  <c r="AZ23" i="5"/>
  <c r="AB23" i="5"/>
  <c r="BH14" i="5"/>
  <c r="AZ14" i="5"/>
  <c r="AQ14" i="5"/>
  <c r="AJ14" i="5"/>
  <c r="AB14" i="5"/>
  <c r="S14" i="5"/>
  <c r="BC14" i="5"/>
  <c r="AU14" i="5"/>
  <c r="AO14" i="5"/>
  <c r="AE14" i="5"/>
  <c r="W14" i="5"/>
  <c r="BG35" i="5"/>
  <c r="AT23" i="5"/>
  <c r="BG14" i="5"/>
  <c r="AX14" i="5"/>
  <c r="AP14" i="5"/>
  <c r="AH14" i="5"/>
  <c r="Y14" i="5"/>
  <c r="AB22" i="4"/>
  <c r="AT22" i="4"/>
  <c r="V22" i="4"/>
  <c r="BG22" i="4"/>
  <c r="AH22" i="4"/>
  <c r="AO22" i="4"/>
  <c r="AB14" i="4"/>
  <c r="AH14" i="4"/>
  <c r="BG14" i="4"/>
  <c r="AO14" i="4"/>
  <c r="AT14" i="4"/>
  <c r="V14" i="4"/>
  <c r="AB18" i="4"/>
  <c r="AZ18" i="4"/>
  <c r="AH18" i="4"/>
  <c r="BG18" i="4"/>
  <c r="AO18" i="4"/>
  <c r="V18" i="4"/>
  <c r="AT18" i="4"/>
  <c r="AH10" i="4"/>
  <c r="BG10" i="4"/>
  <c r="AO10" i="4"/>
  <c r="AZ10" i="4"/>
  <c r="V10" i="4"/>
  <c r="AT10" i="4"/>
  <c r="AB10" i="4"/>
  <c r="S36" i="4"/>
  <c r="BC33" i="4"/>
  <c r="AK33" i="4"/>
  <c r="S33" i="4"/>
  <c r="AP32" i="4"/>
  <c r="S32" i="4"/>
  <c r="BB25" i="4"/>
  <c r="AP25" i="4"/>
  <c r="AC25" i="4"/>
  <c r="W25" i="4"/>
  <c r="BH36" i="4"/>
  <c r="AK36" i="4"/>
  <c r="BH35" i="4"/>
  <c r="AP35" i="4"/>
  <c r="W35" i="4"/>
  <c r="AY34" i="4"/>
  <c r="W34" i="4"/>
  <c r="AY33" i="4"/>
  <c r="AG33" i="4"/>
  <c r="BH32" i="4"/>
  <c r="AK32" i="4"/>
  <c r="BH31" i="4"/>
  <c r="AP31" i="4"/>
  <c r="W31" i="4"/>
  <c r="AY30" i="4"/>
  <c r="W30" i="4"/>
  <c r="AY29" i="4"/>
  <c r="AG29" i="4"/>
  <c r="BH28" i="4"/>
  <c r="AK28" i="4"/>
  <c r="BH27" i="4"/>
  <c r="AP27" i="4"/>
  <c r="W27" i="4"/>
  <c r="BG25" i="4"/>
  <c r="AZ25" i="4"/>
  <c r="AT25" i="4"/>
  <c r="AO25" i="4"/>
  <c r="AH25" i="4"/>
  <c r="AB25" i="4"/>
  <c r="V25" i="4"/>
  <c r="BI21" i="4"/>
  <c r="BB21" i="4"/>
  <c r="AT21" i="4"/>
  <c r="AK21" i="4"/>
  <c r="AC21" i="4"/>
  <c r="V21" i="4"/>
  <c r="BG17" i="4"/>
  <c r="AX17" i="4"/>
  <c r="AP17" i="4"/>
  <c r="AH17" i="4"/>
  <c r="Y17" i="4"/>
  <c r="R17" i="4"/>
  <c r="AL15" i="4"/>
  <c r="BG13" i="4"/>
  <c r="AX13" i="4"/>
  <c r="AP13" i="4"/>
  <c r="AH13" i="4"/>
  <c r="Y13" i="4"/>
  <c r="R13" i="4"/>
  <c r="BC12" i="4"/>
  <c r="Y12" i="4"/>
  <c r="AY11" i="4"/>
  <c r="AA11" i="4"/>
  <c r="AP36" i="4"/>
  <c r="BC29" i="4"/>
  <c r="AK29" i="4"/>
  <c r="S29" i="4"/>
  <c r="AP28" i="4"/>
  <c r="S28" i="4"/>
  <c r="BC36" i="4"/>
  <c r="AG36" i="4"/>
  <c r="AT33" i="4"/>
  <c r="AB33" i="4"/>
  <c r="BC32" i="4"/>
  <c r="AG32" i="4"/>
  <c r="AT29" i="4"/>
  <c r="AB29" i="4"/>
  <c r="BC28" i="4"/>
  <c r="AG28" i="4"/>
  <c r="BK25" i="4"/>
  <c r="BE25" i="4"/>
  <c r="AY25" i="4"/>
  <c r="AS25" i="4"/>
  <c r="AL25" i="4"/>
  <c r="AG25" i="4"/>
  <c r="AA25" i="4"/>
  <c r="S25" i="4"/>
  <c r="BH21" i="4"/>
  <c r="AZ21" i="4"/>
  <c r="AQ21" i="4"/>
  <c r="AJ21" i="4"/>
  <c r="AB21" i="4"/>
  <c r="S21" i="4"/>
  <c r="BH25" i="4"/>
  <c r="AU25" i="4"/>
  <c r="AJ25" i="4"/>
  <c r="AY36" i="4"/>
  <c r="W36" i="4"/>
  <c r="AY35" i="4"/>
  <c r="BH34" i="4"/>
  <c r="AK34" i="4"/>
  <c r="BH33" i="4"/>
  <c r="AP33" i="4"/>
  <c r="AY32" i="4"/>
  <c r="W32" i="4"/>
  <c r="AY31" i="4"/>
  <c r="BH30" i="4"/>
  <c r="AK30" i="4"/>
  <c r="BH29" i="4"/>
  <c r="AP29" i="4"/>
  <c r="AY28" i="4"/>
  <c r="W28" i="4"/>
  <c r="AY27" i="4"/>
  <c r="BC26" i="4"/>
  <c r="AG26" i="4"/>
  <c r="BI25" i="4"/>
  <c r="BC25" i="4"/>
  <c r="AX25" i="4"/>
  <c r="AQ25" i="4"/>
  <c r="AK25" i="4"/>
  <c r="AE25" i="4"/>
  <c r="Y25" i="4"/>
  <c r="AL23" i="4"/>
  <c r="BG21" i="4"/>
  <c r="AX21" i="4"/>
  <c r="AP21" i="4"/>
  <c r="AH21" i="4"/>
  <c r="Y21" i="4"/>
  <c r="BI17" i="4"/>
  <c r="BB17" i="4"/>
  <c r="AT17" i="4"/>
  <c r="AK17" i="4"/>
  <c r="AC17" i="4"/>
  <c r="BI13" i="4"/>
  <c r="BB13" i="4"/>
  <c r="AT13" i="4"/>
  <c r="AK13" i="4"/>
  <c r="AC13" i="4"/>
  <c r="BK11" i="4"/>
  <c r="W9" i="4"/>
  <c r="AE9" i="4"/>
  <c r="AO9" i="4"/>
  <c r="AU9" i="4"/>
  <c r="BC9" i="4"/>
  <c r="R9" i="4"/>
  <c r="Y9" i="4"/>
  <c r="AH9" i="4"/>
  <c r="AP9" i="4"/>
  <c r="AX9" i="4"/>
  <c r="BG9" i="4"/>
  <c r="V9" i="4"/>
  <c r="AK9" i="4"/>
  <c r="AT9" i="4"/>
  <c r="BB9" i="4"/>
  <c r="BI9" i="4"/>
  <c r="S9" i="4"/>
  <c r="AB9" i="4"/>
  <c r="AJ9" i="4"/>
  <c r="AQ9" i="4"/>
  <c r="AZ9" i="4"/>
  <c r="BH9" i="4"/>
  <c r="AC9" i="4"/>
  <c r="AK8" i="4"/>
  <c r="BI8" i="4"/>
  <c r="Y8" i="4"/>
  <c r="AQ8" i="4"/>
  <c r="AQ33" i="1"/>
  <c r="AS33" i="1"/>
  <c r="AJ33" i="1"/>
  <c r="AY33" i="1"/>
  <c r="AR33" i="1"/>
  <c r="AG33" i="1"/>
  <c r="BF33" i="1"/>
  <c r="BG33" i="1"/>
  <c r="BH33" i="1"/>
  <c r="AZ33" i="1"/>
  <c r="AU33" i="1"/>
  <c r="AH33" i="1"/>
  <c r="AK33" i="1"/>
  <c r="AL33" i="1"/>
  <c r="BH22" i="1"/>
  <c r="AY22" i="1"/>
  <c r="AQ22" i="1"/>
  <c r="AJ22" i="1"/>
  <c r="AK22" i="1"/>
  <c r="BF22" i="1"/>
  <c r="BB22" i="1"/>
  <c r="AP22" i="1"/>
  <c r="AO22" i="1"/>
  <c r="AI22" i="1"/>
  <c r="AL22" i="1"/>
  <c r="AG22" i="1"/>
  <c r="Z22" i="1"/>
  <c r="BG22" i="1"/>
  <c r="BJ22" i="1"/>
  <c r="BK22" i="1"/>
  <c r="BE22" i="1"/>
  <c r="BC22" i="1"/>
  <c r="AU22" i="1"/>
  <c r="AM22" i="1"/>
  <c r="AA22" i="1"/>
  <c r="Q33" i="1"/>
  <c r="V26" i="1"/>
  <c r="U22" i="1"/>
  <c r="T33" i="1"/>
  <c r="S33" i="1"/>
  <c r="S26" i="1"/>
  <c r="AE26" i="1"/>
  <c r="AD22" i="1"/>
  <c r="AC33" i="1"/>
  <c r="AC22" i="1"/>
  <c r="AA33" i="1"/>
  <c r="Z33" i="1"/>
  <c r="BI22" i="1"/>
  <c r="AT36" i="1"/>
  <c r="AH36" i="1"/>
  <c r="AK36" i="1"/>
  <c r="BE36" i="1"/>
  <c r="AO36" i="1"/>
  <c r="AL36" i="1"/>
  <c r="Z36" i="1"/>
  <c r="AP36" i="1"/>
  <c r="AS36" i="1"/>
  <c r="AI36" i="1"/>
  <c r="BH25" i="1"/>
  <c r="AZ25" i="1"/>
  <c r="AR25" i="1"/>
  <c r="AU25" i="1"/>
  <c r="AY25" i="1"/>
  <c r="AH25" i="1"/>
  <c r="AK25" i="1"/>
  <c r="BF25" i="1"/>
  <c r="AW25" i="1"/>
  <c r="AQ25" i="1"/>
  <c r="AO25" i="1"/>
  <c r="AJ25" i="1"/>
  <c r="Z25" i="1"/>
  <c r="BH18" i="1"/>
  <c r="BG18" i="1"/>
  <c r="BK18" i="1"/>
  <c r="BA18" i="1"/>
  <c r="BC18" i="1"/>
  <c r="AR18" i="1"/>
  <c r="AT18" i="1"/>
  <c r="BF18" i="1"/>
  <c r="BI18" i="1"/>
  <c r="BJ18" i="1"/>
  <c r="AX18" i="1"/>
  <c r="AQ18" i="1"/>
  <c r="AJ18" i="1"/>
  <c r="AK18" i="1"/>
  <c r="AL18" i="1"/>
  <c r="AY18" i="1"/>
  <c r="AP18" i="1"/>
  <c r="AO18" i="1"/>
  <c r="AI18" i="1"/>
  <c r="AG18" i="1"/>
  <c r="Z18" i="1"/>
  <c r="AA18" i="1"/>
  <c r="BH14" i="1"/>
  <c r="AY14" i="1"/>
  <c r="AP14" i="1"/>
  <c r="AU14" i="1"/>
  <c r="AO14" i="1"/>
  <c r="AI14" i="1"/>
  <c r="Z14" i="1"/>
  <c r="BF14" i="1"/>
  <c r="BE14" i="1"/>
  <c r="BB14" i="1"/>
  <c r="AM14" i="1"/>
  <c r="BG14" i="1"/>
  <c r="BK14" i="1"/>
  <c r="BA14" i="1"/>
  <c r="BC14" i="1"/>
  <c r="AQ14" i="1"/>
  <c r="AR14" i="1"/>
  <c r="AT14" i="1"/>
  <c r="AJ14" i="1"/>
  <c r="AL14" i="1"/>
  <c r="BH26" i="1"/>
  <c r="BG26" i="1"/>
  <c r="BJ26" i="1"/>
  <c r="BK26" i="1"/>
  <c r="BE26" i="1"/>
  <c r="BC26" i="1"/>
  <c r="AL26" i="1"/>
  <c r="AM26" i="1"/>
  <c r="AG26" i="1"/>
  <c r="BF26" i="1"/>
  <c r="BI26" i="1"/>
  <c r="AX26" i="1"/>
  <c r="BA26" i="1"/>
  <c r="AR26" i="1"/>
  <c r="AT26" i="1"/>
  <c r="AU26" i="1"/>
  <c r="AA26" i="1"/>
  <c r="AY26" i="1"/>
  <c r="AK26" i="1"/>
  <c r="Q22" i="1"/>
  <c r="W33" i="1"/>
  <c r="U26" i="1"/>
  <c r="T22" i="1"/>
  <c r="Y22" i="1"/>
  <c r="AC26" i="1"/>
  <c r="AB26" i="1"/>
  <c r="AJ26" i="1"/>
  <c r="AO26" i="1"/>
  <c r="AP26" i="1"/>
  <c r="AW33" i="1"/>
  <c r="BH38" i="1"/>
  <c r="BJ38" i="1"/>
  <c r="AY38" i="1"/>
  <c r="BA38" i="1"/>
  <c r="BB38" i="1"/>
  <c r="AQ38" i="1"/>
  <c r="AJ38" i="1"/>
  <c r="AM38" i="1"/>
  <c r="BF38" i="1"/>
  <c r="BG38" i="1"/>
  <c r="AR38" i="1"/>
  <c r="AT38" i="1"/>
  <c r="AG38" i="1"/>
  <c r="BI38" i="1"/>
  <c r="BK38" i="1"/>
  <c r="BE38" i="1"/>
  <c r="AX38" i="1"/>
  <c r="BC38" i="1"/>
  <c r="AU38" i="1"/>
  <c r="AK38" i="1"/>
  <c r="AW28" i="1"/>
  <c r="AO28" i="1"/>
  <c r="Z28" i="1"/>
  <c r="BH28" i="1"/>
  <c r="BE28" i="1"/>
  <c r="AZ28" i="1"/>
  <c r="AP28" i="1"/>
  <c r="AS28" i="1"/>
  <c r="AI28" i="1"/>
  <c r="BI28" i="1"/>
  <c r="BA28" i="1"/>
  <c r="AR28" i="1"/>
  <c r="AL28" i="1"/>
  <c r="AM28" i="1"/>
  <c r="AQ17" i="1"/>
  <c r="AH17" i="1"/>
  <c r="AJ17" i="1"/>
  <c r="AK17" i="1"/>
  <c r="AL17" i="1"/>
  <c r="AY17" i="1"/>
  <c r="AZ17" i="1"/>
  <c r="AO17" i="1"/>
  <c r="AG17" i="1"/>
  <c r="Z17" i="1"/>
  <c r="AA17" i="1"/>
  <c r="BF17" i="1"/>
  <c r="AW17" i="1"/>
  <c r="AS17" i="1"/>
  <c r="AU17" i="1"/>
  <c r="AW13" i="1"/>
  <c r="AS13" i="1"/>
  <c r="BK13" i="1"/>
  <c r="BC13" i="1"/>
  <c r="AQ13" i="1"/>
  <c r="AR13" i="1"/>
  <c r="AJ13" i="1"/>
  <c r="AL13" i="1"/>
  <c r="AH13" i="1"/>
  <c r="AK13" i="1"/>
  <c r="AG13" i="1"/>
  <c r="AA13" i="1"/>
  <c r="Q26" i="1"/>
  <c r="W22" i="1"/>
  <c r="V33" i="1"/>
  <c r="T26" i="1"/>
  <c r="S22" i="1"/>
  <c r="R33" i="1"/>
  <c r="R22" i="1"/>
  <c r="AE33" i="1"/>
  <c r="AD33" i="1"/>
  <c r="AD26" i="1"/>
  <c r="Z26" i="1"/>
  <c r="BC33" i="1"/>
  <c r="BA22" i="1"/>
  <c r="BK33" i="1"/>
  <c r="BH34" i="1"/>
  <c r="BK34" i="1"/>
  <c r="BE34" i="1"/>
  <c r="AX34" i="1"/>
  <c r="BC34" i="1"/>
  <c r="AP34" i="1"/>
  <c r="AO34" i="1"/>
  <c r="AI34" i="1"/>
  <c r="Z34" i="1"/>
  <c r="BF34" i="1"/>
  <c r="BI34" i="1"/>
  <c r="BA34" i="1"/>
  <c r="AQ34" i="1"/>
  <c r="AJ34" i="1"/>
  <c r="AM34" i="1"/>
  <c r="AY34" i="1"/>
  <c r="BB34" i="1"/>
  <c r="AR34" i="1"/>
  <c r="AT34" i="1"/>
  <c r="AG34" i="1"/>
  <c r="BH30" i="1"/>
  <c r="AY30" i="1"/>
  <c r="BB30" i="1"/>
  <c r="AR30" i="1"/>
  <c r="AT30" i="1"/>
  <c r="AU30" i="1"/>
  <c r="AL30" i="1"/>
  <c r="BF30" i="1"/>
  <c r="BG30" i="1"/>
  <c r="BJ30" i="1"/>
  <c r="AK30" i="1"/>
  <c r="AA30" i="1"/>
  <c r="BK30" i="1"/>
  <c r="BE30" i="1"/>
  <c r="AX30" i="1"/>
  <c r="BC30" i="1"/>
  <c r="AP30" i="1"/>
  <c r="AQ30" i="1"/>
  <c r="AO30" i="1"/>
  <c r="AI30" i="1"/>
  <c r="AJ30" i="1"/>
  <c r="Z30" i="1"/>
  <c r="AP20" i="1"/>
  <c r="AS20" i="1"/>
  <c r="AI20" i="1"/>
  <c r="BE20" i="1"/>
  <c r="AR20" i="1"/>
  <c r="AM20" i="1"/>
  <c r="AZ20" i="1"/>
  <c r="BA20" i="1"/>
  <c r="AT20" i="1"/>
  <c r="AH20" i="1"/>
  <c r="AK20" i="1"/>
  <c r="BC37" i="1"/>
  <c r="BB31" i="1"/>
  <c r="AX35" i="1"/>
  <c r="BK37" i="1"/>
  <c r="BK21" i="1"/>
  <c r="BG21" i="1"/>
  <c r="BG37" i="1"/>
  <c r="BH10" i="1"/>
  <c r="BJ10" i="1"/>
  <c r="BE10" i="1"/>
  <c r="AX10" i="1"/>
  <c r="BB10" i="1"/>
  <c r="AO10" i="1"/>
  <c r="AI10" i="1"/>
  <c r="AJ10" i="1"/>
  <c r="AK10" i="1"/>
  <c r="AA10" i="1"/>
  <c r="AE10" i="1"/>
  <c r="T10" i="1"/>
  <c r="U10" i="1"/>
  <c r="V10" i="1"/>
  <c r="W10" i="1"/>
  <c r="Q10" i="1"/>
  <c r="BA10" i="1"/>
  <c r="AG10" i="1"/>
  <c r="Z10" i="1"/>
  <c r="AB10" i="1"/>
  <c r="AC10" i="1"/>
  <c r="AD10" i="1"/>
  <c r="Y10" i="1"/>
  <c r="BF10" i="1"/>
  <c r="AR10" i="1"/>
  <c r="AT10" i="1"/>
  <c r="AU10" i="1"/>
  <c r="AL10" i="1"/>
  <c r="BG10" i="1"/>
  <c r="BK10" i="1"/>
  <c r="AM10" i="1"/>
  <c r="R10" i="1"/>
  <c r="BI10" i="1"/>
  <c r="AY10" i="1"/>
  <c r="BC10" i="1"/>
  <c r="AP10" i="1"/>
  <c r="AQ10" i="1"/>
  <c r="S10" i="1"/>
  <c r="AR9" i="1"/>
  <c r="AU9" i="1"/>
  <c r="AH9" i="1"/>
  <c r="AL9" i="1"/>
  <c r="AO9" i="1"/>
  <c r="U9" i="1"/>
  <c r="V9" i="1"/>
  <c r="Q9" i="1"/>
  <c r="AY9" i="1"/>
  <c r="BC9" i="1"/>
  <c r="AQ9" i="1"/>
  <c r="AS9" i="1"/>
  <c r="AJ9" i="1"/>
  <c r="AA9" i="1"/>
  <c r="T9" i="1"/>
  <c r="W9" i="1"/>
  <c r="BG9" i="1"/>
  <c r="AG9" i="1"/>
  <c r="Z9" i="1"/>
  <c r="AC9" i="1"/>
  <c r="AD9" i="1"/>
  <c r="R9" i="1"/>
  <c r="S9" i="1"/>
  <c r="AK9" i="1"/>
  <c r="AE9" i="1"/>
  <c r="BA12" i="1"/>
  <c r="AP12" i="1"/>
  <c r="Z12" i="1"/>
  <c r="AD12" i="1"/>
  <c r="S12" i="1"/>
  <c r="BH12" i="1"/>
  <c r="BE12" i="1"/>
  <c r="AZ12" i="1"/>
  <c r="AO12" i="1"/>
  <c r="AK12" i="1"/>
  <c r="AM12" i="1"/>
  <c r="AB12" i="1"/>
  <c r="Y12" i="1"/>
  <c r="AL12" i="1"/>
  <c r="AW12" i="1"/>
  <c r="AR12" i="1"/>
  <c r="AH12" i="1"/>
  <c r="AI12" i="1"/>
  <c r="AA12" i="1"/>
  <c r="AE12" i="1"/>
  <c r="T12" i="1"/>
  <c r="U12" i="1"/>
  <c r="V12" i="1"/>
  <c r="W12" i="1"/>
  <c r="Q12" i="1"/>
  <c r="BI12" i="1"/>
  <c r="AS12" i="1"/>
  <c r="AT12" i="1"/>
  <c r="AO8" i="1"/>
  <c r="AR8" i="1"/>
  <c r="AW8" i="1"/>
  <c r="AZ8" i="1"/>
  <c r="BF32" i="1"/>
  <c r="BJ32" i="1"/>
  <c r="AX32" i="1"/>
  <c r="BB32" i="1"/>
  <c r="AQ32" i="1"/>
  <c r="AU32" i="1"/>
  <c r="AJ32" i="1"/>
  <c r="AG32" i="1"/>
  <c r="AC32" i="1"/>
  <c r="R32" i="1"/>
  <c r="BG32" i="1"/>
  <c r="BK32" i="1"/>
  <c r="AY32" i="1"/>
  <c r="BC32" i="1"/>
  <c r="BE32" i="1"/>
  <c r="AP32" i="1"/>
  <c r="AO32" i="1"/>
  <c r="AM32" i="1"/>
  <c r="AA32" i="1"/>
  <c r="AD32" i="1"/>
  <c r="V32" i="1"/>
  <c r="W32" i="1"/>
  <c r="AR32" i="1"/>
  <c r="AH32" i="1"/>
  <c r="Z32" i="1"/>
  <c r="U32" i="1"/>
  <c r="BI32" i="1"/>
  <c r="BA32" i="1"/>
  <c r="AS32" i="1"/>
  <c r="AI32" i="1"/>
  <c r="AL32" i="1"/>
  <c r="Y32" i="1"/>
  <c r="T32" i="1"/>
  <c r="Q32" i="1"/>
  <c r="BH32" i="1"/>
  <c r="AZ32" i="1"/>
  <c r="AW32" i="1"/>
  <c r="AT32" i="1"/>
  <c r="AK32" i="1"/>
  <c r="AB32" i="1"/>
  <c r="AE32" i="1"/>
  <c r="S32" i="1"/>
  <c r="BF24" i="1"/>
  <c r="BJ24" i="1"/>
  <c r="AX24" i="1"/>
  <c r="BB24" i="1"/>
  <c r="AQ24" i="1"/>
  <c r="AU24" i="1"/>
  <c r="AJ24" i="1"/>
  <c r="AG24" i="1"/>
  <c r="AC24" i="1"/>
  <c r="R24" i="1"/>
  <c r="BG24" i="1"/>
  <c r="BK24" i="1"/>
  <c r="AY24" i="1"/>
  <c r="BC24" i="1"/>
  <c r="BI24" i="1"/>
  <c r="BA24" i="1"/>
  <c r="AS24" i="1"/>
  <c r="AI24" i="1"/>
  <c r="AA24" i="1"/>
  <c r="Y24" i="1"/>
  <c r="V24" i="1"/>
  <c r="AW24" i="1"/>
  <c r="AT24" i="1"/>
  <c r="AK24" i="1"/>
  <c r="AB24" i="1"/>
  <c r="S24" i="1"/>
  <c r="W24" i="1"/>
  <c r="BE24" i="1"/>
  <c r="AP24" i="1"/>
  <c r="AO24" i="1"/>
  <c r="AL24" i="1"/>
  <c r="AM24" i="1"/>
  <c r="AD24" i="1"/>
  <c r="T24" i="1"/>
  <c r="Q24" i="1"/>
  <c r="AE24" i="1"/>
  <c r="BH24" i="1"/>
  <c r="AZ24" i="1"/>
  <c r="AR24" i="1"/>
  <c r="AH24" i="1"/>
  <c r="Z24" i="1"/>
  <c r="U24" i="1"/>
  <c r="BF16" i="1"/>
  <c r="BJ16" i="1"/>
  <c r="AX16" i="1"/>
  <c r="BB16" i="1"/>
  <c r="AQ16" i="1"/>
  <c r="AU16" i="1"/>
  <c r="AJ16" i="1"/>
  <c r="AG16" i="1"/>
  <c r="AC16" i="1"/>
  <c r="R16" i="1"/>
  <c r="BG16" i="1"/>
  <c r="BK16" i="1"/>
  <c r="AY16" i="1"/>
  <c r="BC16" i="1"/>
  <c r="BE16" i="1"/>
  <c r="AP16" i="1"/>
  <c r="AO16" i="1"/>
  <c r="AM16" i="1"/>
  <c r="AA16" i="1"/>
  <c r="AA39" i="1" s="1"/>
  <c r="E48" i="1" s="1"/>
  <c r="AD16" i="1"/>
  <c r="V16" i="1"/>
  <c r="W16" i="1"/>
  <c r="W39" i="1" s="1"/>
  <c r="D52" i="1" s="1"/>
  <c r="AR16" i="1"/>
  <c r="AH16" i="1"/>
  <c r="Z16" i="1"/>
  <c r="BI16" i="1"/>
  <c r="BA16" i="1"/>
  <c r="AS16" i="1"/>
  <c r="AI16" i="1"/>
  <c r="AL16" i="1"/>
  <c r="Y16" i="1"/>
  <c r="T16" i="1"/>
  <c r="Q16" i="1"/>
  <c r="Q39" i="1" s="1"/>
  <c r="D46" i="1" s="1"/>
  <c r="U16" i="1"/>
  <c r="U39" i="1" s="1"/>
  <c r="D50" i="1" s="1"/>
  <c r="BH16" i="1"/>
  <c r="AZ16" i="1"/>
  <c r="AW16" i="1"/>
  <c r="AT16" i="1"/>
  <c r="AK16" i="1"/>
  <c r="AB16" i="1"/>
  <c r="AE16" i="1"/>
  <c r="AE39" i="1" s="1"/>
  <c r="E52" i="1" s="1"/>
  <c r="S16" i="1"/>
  <c r="T39" i="1"/>
  <c r="D49" i="1" s="1"/>
  <c r="BF36" i="1"/>
  <c r="BJ36" i="1"/>
  <c r="AX36" i="1"/>
  <c r="BB36" i="1"/>
  <c r="AQ36" i="1"/>
  <c r="AU36" i="1"/>
  <c r="AJ36" i="1"/>
  <c r="AG36" i="1"/>
  <c r="AC36" i="1"/>
  <c r="R36" i="1"/>
  <c r="BG36" i="1"/>
  <c r="BK36" i="1"/>
  <c r="AY36" i="1"/>
  <c r="BC36" i="1"/>
  <c r="BI29" i="1"/>
  <c r="BE29" i="1"/>
  <c r="BA29" i="1"/>
  <c r="AP29" i="1"/>
  <c r="AT29" i="1"/>
  <c r="AI29" i="1"/>
  <c r="AM29" i="1"/>
  <c r="AB29" i="1"/>
  <c r="Y29" i="1"/>
  <c r="BJ29" i="1"/>
  <c r="AX29" i="1"/>
  <c r="BB29" i="1"/>
  <c r="BG27" i="1"/>
  <c r="BK27" i="1"/>
  <c r="AY27" i="1"/>
  <c r="BC27" i="1"/>
  <c r="AR27" i="1"/>
  <c r="AO27" i="1"/>
  <c r="AK27" i="1"/>
  <c r="Z27" i="1"/>
  <c r="AD27" i="1"/>
  <c r="S27" i="1"/>
  <c r="BF27" i="1"/>
  <c r="BH27" i="1"/>
  <c r="AZ27" i="1"/>
  <c r="BF20" i="1"/>
  <c r="BJ20" i="1"/>
  <c r="AX20" i="1"/>
  <c r="BB20" i="1"/>
  <c r="AQ20" i="1"/>
  <c r="AU20" i="1"/>
  <c r="AJ20" i="1"/>
  <c r="AG20" i="1"/>
  <c r="AC20" i="1"/>
  <c r="R20" i="1"/>
  <c r="BG20" i="1"/>
  <c r="BK20" i="1"/>
  <c r="AY20" i="1"/>
  <c r="BC20" i="1"/>
  <c r="BI13" i="1"/>
  <c r="BE13" i="1"/>
  <c r="BA13" i="1"/>
  <c r="AP13" i="1"/>
  <c r="AT13" i="1"/>
  <c r="AI13" i="1"/>
  <c r="AM13" i="1"/>
  <c r="AB13" i="1"/>
  <c r="Y13" i="1"/>
  <c r="BJ13" i="1"/>
  <c r="AX13" i="1"/>
  <c r="BB13" i="1"/>
  <c r="BG11" i="1"/>
  <c r="BK11" i="1"/>
  <c r="AY11" i="1"/>
  <c r="BC11" i="1"/>
  <c r="AR11" i="1"/>
  <c r="AO11" i="1"/>
  <c r="AK11" i="1"/>
  <c r="Z11" i="1"/>
  <c r="AD11" i="1"/>
  <c r="S11" i="1"/>
  <c r="BF11" i="1"/>
  <c r="BH11" i="1"/>
  <c r="AZ11" i="1"/>
  <c r="BF9" i="1"/>
  <c r="BI9" i="1"/>
  <c r="BE9" i="1"/>
  <c r="BA9" i="1"/>
  <c r="AP9" i="1"/>
  <c r="AT9" i="1"/>
  <c r="AI9" i="1"/>
  <c r="AM9" i="1"/>
  <c r="AB9" i="1"/>
  <c r="Y9" i="1"/>
  <c r="BJ9" i="1"/>
  <c r="AX9" i="1"/>
  <c r="BB9" i="1"/>
  <c r="O39" i="4"/>
  <c r="M7" i="2" s="1"/>
  <c r="Q33" i="5"/>
  <c r="U33" i="5"/>
  <c r="Z33" i="5"/>
  <c r="AD33" i="5"/>
  <c r="AI33" i="5"/>
  <c r="AM33" i="5"/>
  <c r="AR33" i="5"/>
  <c r="AW33" i="5"/>
  <c r="BA33" i="5"/>
  <c r="BF33" i="5"/>
  <c r="BJ33" i="5"/>
  <c r="T33" i="5"/>
  <c r="AA33" i="5"/>
  <c r="AG33" i="5"/>
  <c r="AL33" i="5"/>
  <c r="AS33" i="5"/>
  <c r="AY33" i="5"/>
  <c r="BE33" i="5"/>
  <c r="BK33" i="5"/>
  <c r="V33" i="5"/>
  <c r="AB33" i="5"/>
  <c r="AH33" i="5"/>
  <c r="AO33" i="5"/>
  <c r="AT33" i="5"/>
  <c r="AZ33" i="5"/>
  <c r="BG33" i="5"/>
  <c r="R33" i="5"/>
  <c r="W33" i="5"/>
  <c r="AC33" i="5"/>
  <c r="AJ33" i="5"/>
  <c r="AP33" i="5"/>
  <c r="AU33" i="5"/>
  <c r="BB33" i="5"/>
  <c r="BH33" i="5"/>
  <c r="S33" i="5"/>
  <c r="Y33" i="5"/>
  <c r="AE33" i="5"/>
  <c r="AK33" i="5"/>
  <c r="AQ33" i="5"/>
  <c r="AX33" i="5"/>
  <c r="BC33" i="5"/>
  <c r="BI33" i="5"/>
  <c r="Q32" i="5"/>
  <c r="U32" i="5"/>
  <c r="Z32" i="5"/>
  <c r="AD32" i="5"/>
  <c r="AI32" i="5"/>
  <c r="AM32" i="5"/>
  <c r="AR32" i="5"/>
  <c r="AW32" i="5"/>
  <c r="BA32" i="5"/>
  <c r="BF32" i="5"/>
  <c r="BJ32" i="5"/>
  <c r="V32" i="5"/>
  <c r="AB32" i="5"/>
  <c r="AH32" i="5"/>
  <c r="AO32" i="5"/>
  <c r="AT32" i="5"/>
  <c r="AZ32" i="5"/>
  <c r="BG32" i="5"/>
  <c r="R32" i="5"/>
  <c r="W32" i="5"/>
  <c r="AC32" i="5"/>
  <c r="AJ32" i="5"/>
  <c r="AP32" i="5"/>
  <c r="AU32" i="5"/>
  <c r="BB32" i="5"/>
  <c r="BH32" i="5"/>
  <c r="S32" i="5"/>
  <c r="Y32" i="5"/>
  <c r="AE32" i="5"/>
  <c r="AK32" i="5"/>
  <c r="AQ32" i="5"/>
  <c r="AX32" i="5"/>
  <c r="BC32" i="5"/>
  <c r="BI32" i="5"/>
  <c r="T32" i="5"/>
  <c r="AA32" i="5"/>
  <c r="AG32" i="5"/>
  <c r="AL32" i="5"/>
  <c r="AS32" i="5"/>
  <c r="AY32" i="5"/>
  <c r="BE32" i="5"/>
  <c r="BK32" i="5"/>
  <c r="Q25" i="5"/>
  <c r="U25" i="5"/>
  <c r="Z25" i="5"/>
  <c r="AD25" i="5"/>
  <c r="AI25" i="5"/>
  <c r="AM25" i="5"/>
  <c r="AR25" i="5"/>
  <c r="AW25" i="5"/>
  <c r="BA25" i="5"/>
  <c r="BF25" i="5"/>
  <c r="BJ25" i="5"/>
  <c r="T25" i="5"/>
  <c r="AA25" i="5"/>
  <c r="AG25" i="5"/>
  <c r="AL25" i="5"/>
  <c r="AS25" i="5"/>
  <c r="AY25" i="5"/>
  <c r="BE25" i="5"/>
  <c r="BK25" i="5"/>
  <c r="V25" i="5"/>
  <c r="AB25" i="5"/>
  <c r="AH25" i="5"/>
  <c r="AO25" i="5"/>
  <c r="AT25" i="5"/>
  <c r="AZ25" i="5"/>
  <c r="BG25" i="5"/>
  <c r="R25" i="5"/>
  <c r="W25" i="5"/>
  <c r="AC25" i="5"/>
  <c r="AJ25" i="5"/>
  <c r="AP25" i="5"/>
  <c r="AU25" i="5"/>
  <c r="BB25" i="5"/>
  <c r="BH25" i="5"/>
  <c r="S25" i="5"/>
  <c r="Y25" i="5"/>
  <c r="AE25" i="5"/>
  <c r="AK25" i="5"/>
  <c r="AQ25" i="5"/>
  <c r="AX25" i="5"/>
  <c r="BC25" i="5"/>
  <c r="BI25" i="5"/>
  <c r="Q24" i="5"/>
  <c r="U24" i="5"/>
  <c r="Z24" i="5"/>
  <c r="AD24" i="5"/>
  <c r="AI24" i="5"/>
  <c r="AM24" i="5"/>
  <c r="AR24" i="5"/>
  <c r="AW24" i="5"/>
  <c r="BA24" i="5"/>
  <c r="BF24" i="5"/>
  <c r="BJ24" i="5"/>
  <c r="V24" i="5"/>
  <c r="AB24" i="5"/>
  <c r="AH24" i="5"/>
  <c r="AO24" i="5"/>
  <c r="AT24" i="5"/>
  <c r="AZ24" i="5"/>
  <c r="BG24" i="5"/>
  <c r="R24" i="5"/>
  <c r="W24" i="5"/>
  <c r="AC24" i="5"/>
  <c r="AJ24" i="5"/>
  <c r="AP24" i="5"/>
  <c r="AU24" i="5"/>
  <c r="BB24" i="5"/>
  <c r="BH24" i="5"/>
  <c r="S24" i="5"/>
  <c r="Y24" i="5"/>
  <c r="AE24" i="5"/>
  <c r="AK24" i="5"/>
  <c r="AQ24" i="5"/>
  <c r="AX24" i="5"/>
  <c r="BC24" i="5"/>
  <c r="BI24" i="5"/>
  <c r="T24" i="5"/>
  <c r="AA24" i="5"/>
  <c r="AG24" i="5"/>
  <c r="AL24" i="5"/>
  <c r="AS24" i="5"/>
  <c r="AY24" i="5"/>
  <c r="BE24" i="5"/>
  <c r="BK24" i="5"/>
  <c r="O39" i="5"/>
  <c r="M8" i="2" s="1"/>
  <c r="AS39" i="6"/>
  <c r="G50" i="6" s="1"/>
  <c r="R38" i="7"/>
  <c r="V38" i="7"/>
  <c r="AA38" i="7"/>
  <c r="AE38" i="7"/>
  <c r="AJ38" i="7"/>
  <c r="AO38" i="7"/>
  <c r="AS38" i="7"/>
  <c r="AX38" i="7"/>
  <c r="BB38" i="7"/>
  <c r="BG38" i="7"/>
  <c r="BK38" i="7"/>
  <c r="S38" i="7"/>
  <c r="W38" i="7"/>
  <c r="AB38" i="7"/>
  <c r="AG38" i="7"/>
  <c r="AK38" i="7"/>
  <c r="AP38" i="7"/>
  <c r="AT38" i="7"/>
  <c r="AY38" i="7"/>
  <c r="BC38" i="7"/>
  <c r="BH38" i="7"/>
  <c r="Q38" i="7"/>
  <c r="Z38" i="7"/>
  <c r="AI38" i="7"/>
  <c r="AR38" i="7"/>
  <c r="BA38" i="7"/>
  <c r="BJ38" i="7"/>
  <c r="T38" i="7"/>
  <c r="AC38" i="7"/>
  <c r="AL38" i="7"/>
  <c r="AU38" i="7"/>
  <c r="BE38" i="7"/>
  <c r="U38" i="7"/>
  <c r="AD38" i="7"/>
  <c r="AM38" i="7"/>
  <c r="AW38" i="7"/>
  <c r="BF38" i="7"/>
  <c r="Y38" i="7"/>
  <c r="AH38" i="7"/>
  <c r="AQ38" i="7"/>
  <c r="AZ38" i="7"/>
  <c r="BI38" i="7"/>
  <c r="AW36" i="1"/>
  <c r="AW20" i="1"/>
  <c r="AW9" i="1"/>
  <c r="BB27" i="1"/>
  <c r="BB11" i="1"/>
  <c r="BA27" i="1"/>
  <c r="BA11" i="1"/>
  <c r="AZ29" i="1"/>
  <c r="AZ13" i="1"/>
  <c r="BE35" i="1"/>
  <c r="BJ27" i="1"/>
  <c r="BJ11" i="1"/>
  <c r="BI27" i="1"/>
  <c r="BI11" i="1"/>
  <c r="BH37" i="1"/>
  <c r="BH29" i="1"/>
  <c r="BH21" i="1"/>
  <c r="BH13" i="1"/>
  <c r="BI25" i="1"/>
  <c r="BE25" i="1"/>
  <c r="BA25" i="1"/>
  <c r="AP25" i="1"/>
  <c r="AT25" i="1"/>
  <c r="AI25" i="1"/>
  <c r="AM25" i="1"/>
  <c r="AB25" i="1"/>
  <c r="Y25" i="1"/>
  <c r="BJ25" i="1"/>
  <c r="AX25" i="1"/>
  <c r="BB25" i="1"/>
  <c r="BG23" i="1"/>
  <c r="BK23" i="1"/>
  <c r="AY23" i="1"/>
  <c r="BC23" i="1"/>
  <c r="AR23" i="1"/>
  <c r="AO23" i="1"/>
  <c r="AK23" i="1"/>
  <c r="Z23" i="1"/>
  <c r="AD23" i="1"/>
  <c r="S23" i="1"/>
  <c r="BF23" i="1"/>
  <c r="BH23" i="1"/>
  <c r="AZ23" i="1"/>
  <c r="AT36" i="4"/>
  <c r="T35" i="4"/>
  <c r="Y35" i="4"/>
  <c r="AC35" i="4"/>
  <c r="AH35" i="4"/>
  <c r="AL35" i="4"/>
  <c r="AQ35" i="4"/>
  <c r="AU35" i="4"/>
  <c r="AZ35" i="4"/>
  <c r="BE35" i="4"/>
  <c r="BI35" i="4"/>
  <c r="Q35" i="4"/>
  <c r="U35" i="4"/>
  <c r="Z35" i="4"/>
  <c r="AD35" i="4"/>
  <c r="AI35" i="4"/>
  <c r="AM35" i="4"/>
  <c r="AR35" i="4"/>
  <c r="AW35" i="4"/>
  <c r="BA35" i="4"/>
  <c r="BF35" i="4"/>
  <c r="BJ35" i="4"/>
  <c r="R35" i="4"/>
  <c r="V35" i="4"/>
  <c r="AA35" i="4"/>
  <c r="AE35" i="4"/>
  <c r="AJ35" i="4"/>
  <c r="AO35" i="4"/>
  <c r="AS35" i="4"/>
  <c r="AX35" i="4"/>
  <c r="BB35" i="4"/>
  <c r="BG35" i="4"/>
  <c r="BK35" i="4"/>
  <c r="AT34" i="4"/>
  <c r="T33" i="4"/>
  <c r="Y33" i="4"/>
  <c r="AC33" i="4"/>
  <c r="AH33" i="4"/>
  <c r="AL33" i="4"/>
  <c r="AQ33" i="4"/>
  <c r="AU33" i="4"/>
  <c r="AZ33" i="4"/>
  <c r="BE33" i="4"/>
  <c r="BI33" i="4"/>
  <c r="Q33" i="4"/>
  <c r="U33" i="4"/>
  <c r="Z33" i="4"/>
  <c r="AD33" i="4"/>
  <c r="AI33" i="4"/>
  <c r="AM33" i="4"/>
  <c r="AR33" i="4"/>
  <c r="AW33" i="4"/>
  <c r="BA33" i="4"/>
  <c r="BF33" i="4"/>
  <c r="BJ33" i="4"/>
  <c r="R33" i="4"/>
  <c r="V33" i="4"/>
  <c r="AA33" i="4"/>
  <c r="AE33" i="4"/>
  <c r="AJ33" i="4"/>
  <c r="AO33" i="4"/>
  <c r="AS33" i="4"/>
  <c r="AX33" i="4"/>
  <c r="BB33" i="4"/>
  <c r="BG33" i="4"/>
  <c r="BK33" i="4"/>
  <c r="AT32" i="4"/>
  <c r="T31" i="4"/>
  <c r="Y31" i="4"/>
  <c r="AC31" i="4"/>
  <c r="AH31" i="4"/>
  <c r="AL31" i="4"/>
  <c r="AQ31" i="4"/>
  <c r="AU31" i="4"/>
  <c r="AZ31" i="4"/>
  <c r="BE31" i="4"/>
  <c r="BI31" i="4"/>
  <c r="Q31" i="4"/>
  <c r="U31" i="4"/>
  <c r="Z31" i="4"/>
  <c r="AD31" i="4"/>
  <c r="AI31" i="4"/>
  <c r="AM31" i="4"/>
  <c r="AR31" i="4"/>
  <c r="AW31" i="4"/>
  <c r="BA31" i="4"/>
  <c r="BF31" i="4"/>
  <c r="BJ31" i="4"/>
  <c r="R31" i="4"/>
  <c r="V31" i="4"/>
  <c r="AA31" i="4"/>
  <c r="AE31" i="4"/>
  <c r="AJ31" i="4"/>
  <c r="AO31" i="4"/>
  <c r="AS31" i="4"/>
  <c r="AX31" i="4"/>
  <c r="BB31" i="4"/>
  <c r="BG31" i="4"/>
  <c r="BK31" i="4"/>
  <c r="AT30" i="4"/>
  <c r="T29" i="4"/>
  <c r="Y29" i="4"/>
  <c r="AC29" i="4"/>
  <c r="AH29" i="4"/>
  <c r="AL29" i="4"/>
  <c r="AQ29" i="4"/>
  <c r="AU29" i="4"/>
  <c r="AZ29" i="4"/>
  <c r="BE29" i="4"/>
  <c r="BI29" i="4"/>
  <c r="Q29" i="4"/>
  <c r="U29" i="4"/>
  <c r="Z29" i="4"/>
  <c r="AD29" i="4"/>
  <c r="AI29" i="4"/>
  <c r="AM29" i="4"/>
  <c r="AR29" i="4"/>
  <c r="AW29" i="4"/>
  <c r="BA29" i="4"/>
  <c r="BF29" i="4"/>
  <c r="BJ29" i="4"/>
  <c r="R29" i="4"/>
  <c r="V29" i="4"/>
  <c r="AA29" i="4"/>
  <c r="AE29" i="4"/>
  <c r="AJ29" i="4"/>
  <c r="AO29" i="4"/>
  <c r="AS29" i="4"/>
  <c r="AX29" i="4"/>
  <c r="BB29" i="4"/>
  <c r="BG29" i="4"/>
  <c r="BK29" i="4"/>
  <c r="AT28" i="4"/>
  <c r="T27" i="4"/>
  <c r="Y27" i="4"/>
  <c r="AC27" i="4"/>
  <c r="AH27" i="4"/>
  <c r="AL27" i="4"/>
  <c r="AQ27" i="4"/>
  <c r="AU27" i="4"/>
  <c r="AZ27" i="4"/>
  <c r="BE27" i="4"/>
  <c r="BI27" i="4"/>
  <c r="Q27" i="4"/>
  <c r="U27" i="4"/>
  <c r="Z27" i="4"/>
  <c r="AD27" i="4"/>
  <c r="AI27" i="4"/>
  <c r="AM27" i="4"/>
  <c r="AR27" i="4"/>
  <c r="AW27" i="4"/>
  <c r="BA27" i="4"/>
  <c r="BF27" i="4"/>
  <c r="BJ27" i="4"/>
  <c r="R27" i="4"/>
  <c r="V27" i="4"/>
  <c r="AA27" i="4"/>
  <c r="AE27" i="4"/>
  <c r="AJ27" i="4"/>
  <c r="AO27" i="4"/>
  <c r="AS27" i="4"/>
  <c r="AX27" i="4"/>
  <c r="BB27" i="4"/>
  <c r="BG27" i="4"/>
  <c r="BK27" i="4"/>
  <c r="AT26" i="4"/>
  <c r="BC24" i="4"/>
  <c r="BE23" i="4"/>
  <c r="AZ22" i="4"/>
  <c r="Q20" i="4"/>
  <c r="U20" i="4"/>
  <c r="Z20" i="4"/>
  <c r="AD20" i="4"/>
  <c r="AI20" i="4"/>
  <c r="AM20" i="4"/>
  <c r="AR20" i="4"/>
  <c r="AW20" i="4"/>
  <c r="BA20" i="4"/>
  <c r="BF20" i="4"/>
  <c r="BJ20" i="4"/>
  <c r="T20" i="4"/>
  <c r="AA20" i="4"/>
  <c r="AG20" i="4"/>
  <c r="AL20" i="4"/>
  <c r="AS20" i="4"/>
  <c r="AY20" i="4"/>
  <c r="BE20" i="4"/>
  <c r="BK20" i="4"/>
  <c r="V20" i="4"/>
  <c r="AB20" i="4"/>
  <c r="AH20" i="4"/>
  <c r="AO20" i="4"/>
  <c r="AT20" i="4"/>
  <c r="AZ20" i="4"/>
  <c r="BG20" i="4"/>
  <c r="R20" i="4"/>
  <c r="W20" i="4"/>
  <c r="AC20" i="4"/>
  <c r="AJ20" i="4"/>
  <c r="AP20" i="4"/>
  <c r="AU20" i="4"/>
  <c r="BB20" i="4"/>
  <c r="BH20" i="4"/>
  <c r="Q19" i="4"/>
  <c r="U19" i="4"/>
  <c r="Z19" i="4"/>
  <c r="AD19" i="4"/>
  <c r="AI19" i="4"/>
  <c r="AM19" i="4"/>
  <c r="AR19" i="4"/>
  <c r="AW19" i="4"/>
  <c r="BA19" i="4"/>
  <c r="BF19" i="4"/>
  <c r="BJ19" i="4"/>
  <c r="V19" i="4"/>
  <c r="AB19" i="4"/>
  <c r="AH19" i="4"/>
  <c r="AO19" i="4"/>
  <c r="AT19" i="4"/>
  <c r="AZ19" i="4"/>
  <c r="BG19" i="4"/>
  <c r="R19" i="4"/>
  <c r="W19" i="4"/>
  <c r="AC19" i="4"/>
  <c r="AJ19" i="4"/>
  <c r="AP19" i="4"/>
  <c r="AU19" i="4"/>
  <c r="BB19" i="4"/>
  <c r="BH19" i="4"/>
  <c r="S19" i="4"/>
  <c r="Y19" i="4"/>
  <c r="AE19" i="4"/>
  <c r="AK19" i="4"/>
  <c r="AQ19" i="4"/>
  <c r="AX19" i="4"/>
  <c r="BC19" i="4"/>
  <c r="BI19" i="4"/>
  <c r="Q18" i="4"/>
  <c r="U18" i="4"/>
  <c r="Z18" i="4"/>
  <c r="AD18" i="4"/>
  <c r="AI18" i="4"/>
  <c r="AM18" i="4"/>
  <c r="AR18" i="4"/>
  <c r="AW18" i="4"/>
  <c r="BA18" i="4"/>
  <c r="BF18" i="4"/>
  <c r="BJ18" i="4"/>
  <c r="R18" i="4"/>
  <c r="W18" i="4"/>
  <c r="AC18" i="4"/>
  <c r="AJ18" i="4"/>
  <c r="AP18" i="4"/>
  <c r="AU18" i="4"/>
  <c r="BB18" i="4"/>
  <c r="BH18" i="4"/>
  <c r="S18" i="4"/>
  <c r="Y18" i="4"/>
  <c r="AE18" i="4"/>
  <c r="AK18" i="4"/>
  <c r="AQ18" i="4"/>
  <c r="AX18" i="4"/>
  <c r="BC18" i="4"/>
  <c r="BI18" i="4"/>
  <c r="T18" i="4"/>
  <c r="AA18" i="4"/>
  <c r="AG18" i="4"/>
  <c r="AL18" i="4"/>
  <c r="AS18" i="4"/>
  <c r="AY18" i="4"/>
  <c r="BE18" i="4"/>
  <c r="BK18" i="4"/>
  <c r="BC16" i="4"/>
  <c r="BE15" i="4"/>
  <c r="AZ14" i="4"/>
  <c r="Q12" i="4"/>
  <c r="U12" i="4"/>
  <c r="Z12" i="4"/>
  <c r="AD12" i="4"/>
  <c r="AI12" i="4"/>
  <c r="AM12" i="4"/>
  <c r="AR12" i="4"/>
  <c r="AW12" i="4"/>
  <c r="BA12" i="4"/>
  <c r="BF12" i="4"/>
  <c r="BJ12" i="4"/>
  <c r="T12" i="4"/>
  <c r="AA12" i="4"/>
  <c r="AG12" i="4"/>
  <c r="AL12" i="4"/>
  <c r="AS12" i="4"/>
  <c r="AY12" i="4"/>
  <c r="BE12" i="4"/>
  <c r="BK12" i="4"/>
  <c r="V12" i="4"/>
  <c r="AB12" i="4"/>
  <c r="AH12" i="4"/>
  <c r="AO12" i="4"/>
  <c r="AT12" i="4"/>
  <c r="AZ12" i="4"/>
  <c r="BG12" i="4"/>
  <c r="R12" i="4"/>
  <c r="W12" i="4"/>
  <c r="AC12" i="4"/>
  <c r="AJ12" i="4"/>
  <c r="AP12" i="4"/>
  <c r="AU12" i="4"/>
  <c r="BB12" i="4"/>
  <c r="BH12" i="4"/>
  <c r="Q11" i="4"/>
  <c r="U11" i="4"/>
  <c r="Z11" i="4"/>
  <c r="AD11" i="4"/>
  <c r="AI11" i="4"/>
  <c r="AM11" i="4"/>
  <c r="AR11" i="4"/>
  <c r="AW11" i="4"/>
  <c r="BA11" i="4"/>
  <c r="BF11" i="4"/>
  <c r="BJ11" i="4"/>
  <c r="V11" i="4"/>
  <c r="AB11" i="4"/>
  <c r="AH11" i="4"/>
  <c r="AO11" i="4"/>
  <c r="AT11" i="4"/>
  <c r="AZ11" i="4"/>
  <c r="BG11" i="4"/>
  <c r="R11" i="4"/>
  <c r="W11" i="4"/>
  <c r="AC11" i="4"/>
  <c r="AJ11" i="4"/>
  <c r="AP11" i="4"/>
  <c r="AU11" i="4"/>
  <c r="BB11" i="4"/>
  <c r="BH11" i="4"/>
  <c r="S11" i="4"/>
  <c r="Y11" i="4"/>
  <c r="AE11" i="4"/>
  <c r="AK11" i="4"/>
  <c r="AQ11" i="4"/>
  <c r="AX11" i="4"/>
  <c r="BC11" i="4"/>
  <c r="BI11" i="4"/>
  <c r="Q10" i="4"/>
  <c r="U10" i="4"/>
  <c r="Z10" i="4"/>
  <c r="AD10" i="4"/>
  <c r="AI10" i="4"/>
  <c r="AM10" i="4"/>
  <c r="AR10" i="4"/>
  <c r="AW10" i="4"/>
  <c r="BA10" i="4"/>
  <c r="BF10" i="4"/>
  <c r="BJ10" i="4"/>
  <c r="R10" i="4"/>
  <c r="W10" i="4"/>
  <c r="AC10" i="4"/>
  <c r="AJ10" i="4"/>
  <c r="AP10" i="4"/>
  <c r="AU10" i="4"/>
  <c r="BB10" i="4"/>
  <c r="BH10" i="4"/>
  <c r="S10" i="4"/>
  <c r="Y10" i="4"/>
  <c r="AE10" i="4"/>
  <c r="AK10" i="4"/>
  <c r="AQ10" i="4"/>
  <c r="AX10" i="4"/>
  <c r="BC10" i="4"/>
  <c r="BI10" i="4"/>
  <c r="T10" i="4"/>
  <c r="AA10" i="4"/>
  <c r="AG10" i="4"/>
  <c r="AL10" i="4"/>
  <c r="AS10" i="4"/>
  <c r="AY10" i="4"/>
  <c r="BE10" i="4"/>
  <c r="BK10" i="4"/>
  <c r="BC8" i="4"/>
  <c r="L39" i="4"/>
  <c r="J7" i="2" s="1"/>
  <c r="Q37" i="5"/>
  <c r="U37" i="5"/>
  <c r="Z37" i="5"/>
  <c r="AD37" i="5"/>
  <c r="AI37" i="5"/>
  <c r="AM37" i="5"/>
  <c r="AR37" i="5"/>
  <c r="AW37" i="5"/>
  <c r="BA37" i="5"/>
  <c r="BF37" i="5"/>
  <c r="BJ37" i="5"/>
  <c r="T37" i="5"/>
  <c r="AA37" i="5"/>
  <c r="AG37" i="5"/>
  <c r="AL37" i="5"/>
  <c r="AS37" i="5"/>
  <c r="AY37" i="5"/>
  <c r="BE37" i="5"/>
  <c r="BK37" i="5"/>
  <c r="V37" i="5"/>
  <c r="AB37" i="5"/>
  <c r="AH37" i="5"/>
  <c r="AO37" i="5"/>
  <c r="AT37" i="5"/>
  <c r="AZ37" i="5"/>
  <c r="BG37" i="5"/>
  <c r="R37" i="5"/>
  <c r="W37" i="5"/>
  <c r="AC37" i="5"/>
  <c r="AJ37" i="5"/>
  <c r="AP37" i="5"/>
  <c r="AU37" i="5"/>
  <c r="BB37" i="5"/>
  <c r="BH37" i="5"/>
  <c r="Q13" i="5"/>
  <c r="U13" i="5"/>
  <c r="Z13" i="5"/>
  <c r="AD13" i="5"/>
  <c r="AI13" i="5"/>
  <c r="AM13" i="5"/>
  <c r="AR13" i="5"/>
  <c r="AW13" i="5"/>
  <c r="BA13" i="5"/>
  <c r="BF13" i="5"/>
  <c r="BJ13" i="5"/>
  <c r="T13" i="5"/>
  <c r="AA13" i="5"/>
  <c r="AG13" i="5"/>
  <c r="AL13" i="5"/>
  <c r="AS13" i="5"/>
  <c r="AY13" i="5"/>
  <c r="BE13" i="5"/>
  <c r="BK13" i="5"/>
  <c r="V13" i="5"/>
  <c r="AB13" i="5"/>
  <c r="AH13" i="5"/>
  <c r="AO13" i="5"/>
  <c r="AT13" i="5"/>
  <c r="AZ13" i="5"/>
  <c r="BG13" i="5"/>
  <c r="R13" i="5"/>
  <c r="W13" i="5"/>
  <c r="AC13" i="5"/>
  <c r="AJ13" i="5"/>
  <c r="AP13" i="5"/>
  <c r="AU13" i="5"/>
  <c r="BB13" i="5"/>
  <c r="BH13" i="5"/>
  <c r="S13" i="5"/>
  <c r="Y13" i="5"/>
  <c r="AE13" i="5"/>
  <c r="AK13" i="5"/>
  <c r="AQ13" i="5"/>
  <c r="AX13" i="5"/>
  <c r="BC13" i="5"/>
  <c r="BI13" i="5"/>
  <c r="Q12" i="5"/>
  <c r="U12" i="5"/>
  <c r="Z12" i="5"/>
  <c r="AD12" i="5"/>
  <c r="AI12" i="5"/>
  <c r="AM12" i="5"/>
  <c r="AR12" i="5"/>
  <c r="AW12" i="5"/>
  <c r="BA12" i="5"/>
  <c r="BF12" i="5"/>
  <c r="BJ12" i="5"/>
  <c r="V12" i="5"/>
  <c r="AB12" i="5"/>
  <c r="AH12" i="5"/>
  <c r="AO12" i="5"/>
  <c r="AT12" i="5"/>
  <c r="AZ12" i="5"/>
  <c r="BG12" i="5"/>
  <c r="R12" i="5"/>
  <c r="W12" i="5"/>
  <c r="AC12" i="5"/>
  <c r="AJ12" i="5"/>
  <c r="AP12" i="5"/>
  <c r="AU12" i="5"/>
  <c r="BB12" i="5"/>
  <c r="BH12" i="5"/>
  <c r="S12" i="5"/>
  <c r="Y12" i="5"/>
  <c r="AE12" i="5"/>
  <c r="AK12" i="5"/>
  <c r="AQ12" i="5"/>
  <c r="AX12" i="5"/>
  <c r="BC12" i="5"/>
  <c r="BI12" i="5"/>
  <c r="T12" i="5"/>
  <c r="AA12" i="5"/>
  <c r="AG12" i="5"/>
  <c r="AL12" i="5"/>
  <c r="AS12" i="5"/>
  <c r="AY12" i="5"/>
  <c r="BE12" i="5"/>
  <c r="BK12" i="5"/>
  <c r="L39" i="5"/>
  <c r="J8" i="2" s="1"/>
  <c r="BK9" i="1"/>
  <c r="BI36" i="1"/>
  <c r="BI20" i="1"/>
  <c r="BH36" i="1"/>
  <c r="BH20" i="1"/>
  <c r="BG29" i="1"/>
  <c r="BG13" i="1"/>
  <c r="BI37" i="1"/>
  <c r="BE37" i="1"/>
  <c r="BA37" i="1"/>
  <c r="AP37" i="1"/>
  <c r="AT37" i="1"/>
  <c r="AI37" i="1"/>
  <c r="AM37" i="1"/>
  <c r="AB37" i="1"/>
  <c r="Y37" i="1"/>
  <c r="BJ37" i="1"/>
  <c r="AX37" i="1"/>
  <c r="BB37" i="1"/>
  <c r="BG35" i="1"/>
  <c r="BK35" i="1"/>
  <c r="AY35" i="1"/>
  <c r="BC35" i="1"/>
  <c r="AR35" i="1"/>
  <c r="AO35" i="1"/>
  <c r="AK35" i="1"/>
  <c r="Z35" i="1"/>
  <c r="AD35" i="1"/>
  <c r="S35" i="1"/>
  <c r="BF35" i="1"/>
  <c r="BH35" i="1"/>
  <c r="AZ35" i="1"/>
  <c r="BF28" i="1"/>
  <c r="BJ28" i="1"/>
  <c r="AX28" i="1"/>
  <c r="BB28" i="1"/>
  <c r="AQ28" i="1"/>
  <c r="AU28" i="1"/>
  <c r="AJ28" i="1"/>
  <c r="AG28" i="1"/>
  <c r="AC28" i="1"/>
  <c r="R28" i="1"/>
  <c r="BG28" i="1"/>
  <c r="BK28" i="1"/>
  <c r="AY28" i="1"/>
  <c r="BC28" i="1"/>
  <c r="BI21" i="1"/>
  <c r="BE21" i="1"/>
  <c r="BA21" i="1"/>
  <c r="AP21" i="1"/>
  <c r="AT21" i="1"/>
  <c r="AI21" i="1"/>
  <c r="AM21" i="1"/>
  <c r="AB21" i="1"/>
  <c r="Y21" i="1"/>
  <c r="BJ21" i="1"/>
  <c r="AX21" i="1"/>
  <c r="BB21" i="1"/>
  <c r="BG19" i="1"/>
  <c r="BK19" i="1"/>
  <c r="AY19" i="1"/>
  <c r="BC19" i="1"/>
  <c r="AR19" i="1"/>
  <c r="AO19" i="1"/>
  <c r="AK19" i="1"/>
  <c r="Z19" i="1"/>
  <c r="AD19" i="1"/>
  <c r="S19" i="1"/>
  <c r="BF19" i="1"/>
  <c r="BH19" i="1"/>
  <c r="AZ19" i="1"/>
  <c r="BF12" i="1"/>
  <c r="BJ12" i="1"/>
  <c r="AX12" i="1"/>
  <c r="BB12" i="1"/>
  <c r="AQ12" i="1"/>
  <c r="AU12" i="1"/>
  <c r="AJ12" i="1"/>
  <c r="AG12" i="1"/>
  <c r="AC12" i="1"/>
  <c r="R12" i="1"/>
  <c r="BG12" i="1"/>
  <c r="BK12" i="1"/>
  <c r="AY12" i="1"/>
  <c r="BC12" i="1"/>
  <c r="BF8" i="1"/>
  <c r="BJ8" i="1"/>
  <c r="AX8" i="1"/>
  <c r="BB8" i="1"/>
  <c r="AQ8" i="1"/>
  <c r="AU8" i="1"/>
  <c r="AJ8" i="1"/>
  <c r="AJ39" i="1" s="1"/>
  <c r="F49" i="1" s="1"/>
  <c r="AG8" i="1"/>
  <c r="AG39" i="1" s="1"/>
  <c r="F46" i="1" s="1"/>
  <c r="AC8" i="1"/>
  <c r="R8" i="1"/>
  <c r="BG8" i="1"/>
  <c r="BK8" i="1"/>
  <c r="AY8" i="1"/>
  <c r="BC8" i="1"/>
  <c r="M39" i="4"/>
  <c r="K7" i="2" s="1"/>
  <c r="BH26" i="4"/>
  <c r="Q36" i="5"/>
  <c r="U36" i="5"/>
  <c r="Z36" i="5"/>
  <c r="AD36" i="5"/>
  <c r="AI36" i="5"/>
  <c r="AM36" i="5"/>
  <c r="AR36" i="5"/>
  <c r="AW36" i="5"/>
  <c r="BA36" i="5"/>
  <c r="BF36" i="5"/>
  <c r="BJ36" i="5"/>
  <c r="V36" i="5"/>
  <c r="AB36" i="5"/>
  <c r="AH36" i="5"/>
  <c r="AO36" i="5"/>
  <c r="AT36" i="5"/>
  <c r="AZ36" i="5"/>
  <c r="BG36" i="5"/>
  <c r="R36" i="5"/>
  <c r="W36" i="5"/>
  <c r="AC36" i="5"/>
  <c r="AJ36" i="5"/>
  <c r="AP36" i="5"/>
  <c r="AU36" i="5"/>
  <c r="BB36" i="5"/>
  <c r="BH36" i="5"/>
  <c r="S36" i="5"/>
  <c r="Y36" i="5"/>
  <c r="AE36" i="5"/>
  <c r="AK36" i="5"/>
  <c r="AQ36" i="5"/>
  <c r="AX36" i="5"/>
  <c r="BC36" i="5"/>
  <c r="BI36" i="5"/>
  <c r="T36" i="5"/>
  <c r="AA36" i="5"/>
  <c r="AG36" i="5"/>
  <c r="Q29" i="5"/>
  <c r="U29" i="5"/>
  <c r="Z29" i="5"/>
  <c r="AD29" i="5"/>
  <c r="AI29" i="5"/>
  <c r="AM29" i="5"/>
  <c r="AR29" i="5"/>
  <c r="AW29" i="5"/>
  <c r="BA29" i="5"/>
  <c r="BF29" i="5"/>
  <c r="BJ29" i="5"/>
  <c r="T29" i="5"/>
  <c r="AA29" i="5"/>
  <c r="AG29" i="5"/>
  <c r="AL29" i="5"/>
  <c r="AS29" i="5"/>
  <c r="AY29" i="5"/>
  <c r="BE29" i="5"/>
  <c r="BK29" i="5"/>
  <c r="V29" i="5"/>
  <c r="AB29" i="5"/>
  <c r="AH29" i="5"/>
  <c r="AO29" i="5"/>
  <c r="AT29" i="5"/>
  <c r="AZ29" i="5"/>
  <c r="BG29" i="5"/>
  <c r="R29" i="5"/>
  <c r="W29" i="5"/>
  <c r="AC29" i="5"/>
  <c r="AJ29" i="5"/>
  <c r="AP29" i="5"/>
  <c r="AU29" i="5"/>
  <c r="BB29" i="5"/>
  <c r="BH29" i="5"/>
  <c r="S29" i="5"/>
  <c r="Y29" i="5"/>
  <c r="AE29" i="5"/>
  <c r="AK29" i="5"/>
  <c r="AQ29" i="5"/>
  <c r="AX29" i="5"/>
  <c r="BC29" i="5"/>
  <c r="BI29" i="5"/>
  <c r="Q28" i="5"/>
  <c r="U28" i="5"/>
  <c r="Z28" i="5"/>
  <c r="AD28" i="5"/>
  <c r="AI28" i="5"/>
  <c r="AM28" i="5"/>
  <c r="AR28" i="5"/>
  <c r="AW28" i="5"/>
  <c r="BA28" i="5"/>
  <c r="BF28" i="5"/>
  <c r="BJ28" i="5"/>
  <c r="V28" i="5"/>
  <c r="AB28" i="5"/>
  <c r="AH28" i="5"/>
  <c r="AO28" i="5"/>
  <c r="AT28" i="5"/>
  <c r="AZ28" i="5"/>
  <c r="BG28" i="5"/>
  <c r="R28" i="5"/>
  <c r="W28" i="5"/>
  <c r="AC28" i="5"/>
  <c r="AJ28" i="5"/>
  <c r="AP28" i="5"/>
  <c r="AU28" i="5"/>
  <c r="BB28" i="5"/>
  <c r="BH28" i="5"/>
  <c r="S28" i="5"/>
  <c r="Y28" i="5"/>
  <c r="AE28" i="5"/>
  <c r="AK28" i="5"/>
  <c r="AQ28" i="5"/>
  <c r="AX28" i="5"/>
  <c r="BC28" i="5"/>
  <c r="BI28" i="5"/>
  <c r="T28" i="5"/>
  <c r="AA28" i="5"/>
  <c r="AG28" i="5"/>
  <c r="AL28" i="5"/>
  <c r="AS28" i="5"/>
  <c r="AY28" i="5"/>
  <c r="BE28" i="5"/>
  <c r="BK28" i="5"/>
  <c r="Q21" i="5"/>
  <c r="U21" i="5"/>
  <c r="Z21" i="5"/>
  <c r="AD21" i="5"/>
  <c r="AI21" i="5"/>
  <c r="AM21" i="5"/>
  <c r="AR21" i="5"/>
  <c r="AW21" i="5"/>
  <c r="BA21" i="5"/>
  <c r="BF21" i="5"/>
  <c r="BJ21" i="5"/>
  <c r="T21" i="5"/>
  <c r="AA21" i="5"/>
  <c r="AG21" i="5"/>
  <c r="AL21" i="5"/>
  <c r="AS21" i="5"/>
  <c r="AY21" i="5"/>
  <c r="BE21" i="5"/>
  <c r="BK21" i="5"/>
  <c r="V21" i="5"/>
  <c r="AB21" i="5"/>
  <c r="AH21" i="5"/>
  <c r="AO21" i="5"/>
  <c r="AT21" i="5"/>
  <c r="AZ21" i="5"/>
  <c r="BG21" i="5"/>
  <c r="R21" i="5"/>
  <c r="W21" i="5"/>
  <c r="AC21" i="5"/>
  <c r="AJ21" i="5"/>
  <c r="AP21" i="5"/>
  <c r="AU21" i="5"/>
  <c r="BB21" i="5"/>
  <c r="BH21" i="5"/>
  <c r="S21" i="5"/>
  <c r="Y21" i="5"/>
  <c r="AE21" i="5"/>
  <c r="AK21" i="5"/>
  <c r="AQ21" i="5"/>
  <c r="AX21" i="5"/>
  <c r="BC21" i="5"/>
  <c r="BI21" i="5"/>
  <c r="Q20" i="5"/>
  <c r="U20" i="5"/>
  <c r="Z20" i="5"/>
  <c r="AD20" i="5"/>
  <c r="AI20" i="5"/>
  <c r="AM20" i="5"/>
  <c r="AR20" i="5"/>
  <c r="AW20" i="5"/>
  <c r="BA20" i="5"/>
  <c r="BF20" i="5"/>
  <c r="BJ20" i="5"/>
  <c r="V20" i="5"/>
  <c r="AB20" i="5"/>
  <c r="AH20" i="5"/>
  <c r="AO20" i="5"/>
  <c r="AT20" i="5"/>
  <c r="AZ20" i="5"/>
  <c r="BG20" i="5"/>
  <c r="R20" i="5"/>
  <c r="W20" i="5"/>
  <c r="AC20" i="5"/>
  <c r="AJ20" i="5"/>
  <c r="AP20" i="5"/>
  <c r="AU20" i="5"/>
  <c r="BB20" i="5"/>
  <c r="BH20" i="5"/>
  <c r="S20" i="5"/>
  <c r="Y20" i="5"/>
  <c r="AE20" i="5"/>
  <c r="AK20" i="5"/>
  <c r="AQ20" i="5"/>
  <c r="AX20" i="5"/>
  <c r="BC20" i="5"/>
  <c r="BI20" i="5"/>
  <c r="T20" i="5"/>
  <c r="AA20" i="5"/>
  <c r="AG20" i="5"/>
  <c r="AL20" i="5"/>
  <c r="AS20" i="5"/>
  <c r="AY20" i="5"/>
  <c r="BE20" i="5"/>
  <c r="BK20" i="5"/>
  <c r="AZ39" i="6"/>
  <c r="H49" i="6" s="1"/>
  <c r="AZ9" i="1"/>
  <c r="AX27" i="1"/>
  <c r="AX11" i="1"/>
  <c r="BE27" i="1"/>
  <c r="BE11" i="1"/>
  <c r="BI35" i="1"/>
  <c r="BH9" i="1"/>
  <c r="BI33" i="1"/>
  <c r="BE33" i="1"/>
  <c r="BA33" i="1"/>
  <c r="AP33" i="1"/>
  <c r="AT33" i="1"/>
  <c r="AI33" i="1"/>
  <c r="AM33" i="1"/>
  <c r="AB33" i="1"/>
  <c r="Y33" i="1"/>
  <c r="BJ33" i="1"/>
  <c r="AX33" i="1"/>
  <c r="BB33" i="1"/>
  <c r="BG31" i="1"/>
  <c r="BK31" i="1"/>
  <c r="AY31" i="1"/>
  <c r="BC31" i="1"/>
  <c r="AR31" i="1"/>
  <c r="AO31" i="1"/>
  <c r="AK31" i="1"/>
  <c r="Z31" i="1"/>
  <c r="AD31" i="1"/>
  <c r="S31" i="1"/>
  <c r="BF31" i="1"/>
  <c r="BH31" i="1"/>
  <c r="AZ31" i="1"/>
  <c r="BF29" i="1"/>
  <c r="BI17" i="1"/>
  <c r="BE17" i="1"/>
  <c r="BA17" i="1"/>
  <c r="AP17" i="1"/>
  <c r="AT17" i="1"/>
  <c r="AI17" i="1"/>
  <c r="AM17" i="1"/>
  <c r="AB17" i="1"/>
  <c r="Y17" i="1"/>
  <c r="BJ17" i="1"/>
  <c r="AX17" i="1"/>
  <c r="BB17" i="1"/>
  <c r="BG15" i="1"/>
  <c r="BK15" i="1"/>
  <c r="AY15" i="1"/>
  <c r="BC15" i="1"/>
  <c r="AR15" i="1"/>
  <c r="AO15" i="1"/>
  <c r="AO39" i="1" s="1"/>
  <c r="G46" i="1" s="1"/>
  <c r="AK15" i="1"/>
  <c r="AK39" i="1" s="1"/>
  <c r="F50" i="1" s="1"/>
  <c r="Z15" i="1"/>
  <c r="AD15" i="1"/>
  <c r="AD39" i="1" s="1"/>
  <c r="E51" i="1" s="1"/>
  <c r="S15" i="1"/>
  <c r="S39" i="1" s="1"/>
  <c r="D48" i="1" s="1"/>
  <c r="BF15" i="1"/>
  <c r="BH15" i="1"/>
  <c r="AZ15" i="1"/>
  <c r="BF13" i="1"/>
  <c r="T36" i="4"/>
  <c r="Y36" i="4"/>
  <c r="AC36" i="4"/>
  <c r="AH36" i="4"/>
  <c r="AL36" i="4"/>
  <c r="AQ36" i="4"/>
  <c r="AU36" i="4"/>
  <c r="AZ36" i="4"/>
  <c r="BE36" i="4"/>
  <c r="BI36" i="4"/>
  <c r="Q36" i="4"/>
  <c r="U36" i="4"/>
  <c r="Z36" i="4"/>
  <c r="AD36" i="4"/>
  <c r="AI36" i="4"/>
  <c r="AM36" i="4"/>
  <c r="AR36" i="4"/>
  <c r="AW36" i="4"/>
  <c r="BA36" i="4"/>
  <c r="BF36" i="4"/>
  <c r="BJ36" i="4"/>
  <c r="R36" i="4"/>
  <c r="V36" i="4"/>
  <c r="AA36" i="4"/>
  <c r="AE36" i="4"/>
  <c r="AJ36" i="4"/>
  <c r="AO36" i="4"/>
  <c r="AS36" i="4"/>
  <c r="AX36" i="4"/>
  <c r="BB36" i="4"/>
  <c r="BG36" i="4"/>
  <c r="BK36" i="4"/>
  <c r="T34" i="4"/>
  <c r="Y34" i="4"/>
  <c r="AC34" i="4"/>
  <c r="AH34" i="4"/>
  <c r="AL34" i="4"/>
  <c r="AQ34" i="4"/>
  <c r="AU34" i="4"/>
  <c r="AZ34" i="4"/>
  <c r="BE34" i="4"/>
  <c r="BI34" i="4"/>
  <c r="Q34" i="4"/>
  <c r="U34" i="4"/>
  <c r="Z34" i="4"/>
  <c r="AD34" i="4"/>
  <c r="AI34" i="4"/>
  <c r="AM34" i="4"/>
  <c r="AR34" i="4"/>
  <c r="AW34" i="4"/>
  <c r="BA34" i="4"/>
  <c r="BF34" i="4"/>
  <c r="BJ34" i="4"/>
  <c r="R34" i="4"/>
  <c r="V34" i="4"/>
  <c r="AA34" i="4"/>
  <c r="AE34" i="4"/>
  <c r="AJ34" i="4"/>
  <c r="AO34" i="4"/>
  <c r="AS34" i="4"/>
  <c r="AX34" i="4"/>
  <c r="BB34" i="4"/>
  <c r="BG34" i="4"/>
  <c r="BK34" i="4"/>
  <c r="T32" i="4"/>
  <c r="Y32" i="4"/>
  <c r="AC32" i="4"/>
  <c r="AH32" i="4"/>
  <c r="AL32" i="4"/>
  <c r="AQ32" i="4"/>
  <c r="AU32" i="4"/>
  <c r="AZ32" i="4"/>
  <c r="BE32" i="4"/>
  <c r="BI32" i="4"/>
  <c r="Q32" i="4"/>
  <c r="U32" i="4"/>
  <c r="Z32" i="4"/>
  <c r="AD32" i="4"/>
  <c r="AI32" i="4"/>
  <c r="AM32" i="4"/>
  <c r="AR32" i="4"/>
  <c r="AW32" i="4"/>
  <c r="BA32" i="4"/>
  <c r="BF32" i="4"/>
  <c r="BJ32" i="4"/>
  <c r="R32" i="4"/>
  <c r="V32" i="4"/>
  <c r="AA32" i="4"/>
  <c r="AE32" i="4"/>
  <c r="AJ32" i="4"/>
  <c r="AO32" i="4"/>
  <c r="AS32" i="4"/>
  <c r="AX32" i="4"/>
  <c r="BB32" i="4"/>
  <c r="BG32" i="4"/>
  <c r="BK32" i="4"/>
  <c r="T30" i="4"/>
  <c r="Y30" i="4"/>
  <c r="AC30" i="4"/>
  <c r="AH30" i="4"/>
  <c r="AL30" i="4"/>
  <c r="AQ30" i="4"/>
  <c r="AU30" i="4"/>
  <c r="AZ30" i="4"/>
  <c r="BE30" i="4"/>
  <c r="BI30" i="4"/>
  <c r="Q30" i="4"/>
  <c r="U30" i="4"/>
  <c r="Z30" i="4"/>
  <c r="AD30" i="4"/>
  <c r="AI30" i="4"/>
  <c r="AM30" i="4"/>
  <c r="AR30" i="4"/>
  <c r="AW30" i="4"/>
  <c r="BA30" i="4"/>
  <c r="BF30" i="4"/>
  <c r="BJ30" i="4"/>
  <c r="R30" i="4"/>
  <c r="V30" i="4"/>
  <c r="AA30" i="4"/>
  <c r="AE30" i="4"/>
  <c r="AJ30" i="4"/>
  <c r="AO30" i="4"/>
  <c r="AS30" i="4"/>
  <c r="AX30" i="4"/>
  <c r="BB30" i="4"/>
  <c r="BG30" i="4"/>
  <c r="BK30" i="4"/>
  <c r="T28" i="4"/>
  <c r="Y28" i="4"/>
  <c r="AC28" i="4"/>
  <c r="AH28" i="4"/>
  <c r="AL28" i="4"/>
  <c r="AQ28" i="4"/>
  <c r="AU28" i="4"/>
  <c r="AZ28" i="4"/>
  <c r="BE28" i="4"/>
  <c r="BI28" i="4"/>
  <c r="Q28" i="4"/>
  <c r="U28" i="4"/>
  <c r="Z28" i="4"/>
  <c r="AD28" i="4"/>
  <c r="AI28" i="4"/>
  <c r="AM28" i="4"/>
  <c r="AR28" i="4"/>
  <c r="AW28" i="4"/>
  <c r="BA28" i="4"/>
  <c r="BF28" i="4"/>
  <c r="BJ28" i="4"/>
  <c r="R28" i="4"/>
  <c r="V28" i="4"/>
  <c r="AA28" i="4"/>
  <c r="AE28" i="4"/>
  <c r="AJ28" i="4"/>
  <c r="AO28" i="4"/>
  <c r="AS28" i="4"/>
  <c r="AX28" i="4"/>
  <c r="BB28" i="4"/>
  <c r="BG28" i="4"/>
  <c r="BK28" i="4"/>
  <c r="T26" i="4"/>
  <c r="Y26" i="4"/>
  <c r="AC26" i="4"/>
  <c r="AH26" i="4"/>
  <c r="AL26" i="4"/>
  <c r="AQ26" i="4"/>
  <c r="AU26" i="4"/>
  <c r="AZ26" i="4"/>
  <c r="BE26" i="4"/>
  <c r="BI26" i="4"/>
  <c r="Q26" i="4"/>
  <c r="U26" i="4"/>
  <c r="Z26" i="4"/>
  <c r="AD26" i="4"/>
  <c r="AI26" i="4"/>
  <c r="AM26" i="4"/>
  <c r="AR26" i="4"/>
  <c r="AW26" i="4"/>
  <c r="BA26" i="4"/>
  <c r="BF26" i="4"/>
  <c r="BJ26" i="4"/>
  <c r="R26" i="4"/>
  <c r="V26" i="4"/>
  <c r="AA26" i="4"/>
  <c r="AE26" i="4"/>
  <c r="AJ26" i="4"/>
  <c r="AO26" i="4"/>
  <c r="AS26" i="4"/>
  <c r="AX26" i="4"/>
  <c r="BB26" i="4"/>
  <c r="BG26" i="4"/>
  <c r="BK26" i="4"/>
  <c r="Q24" i="4"/>
  <c r="U24" i="4"/>
  <c r="Z24" i="4"/>
  <c r="AD24" i="4"/>
  <c r="AI24" i="4"/>
  <c r="AM24" i="4"/>
  <c r="AR24" i="4"/>
  <c r="AW24" i="4"/>
  <c r="BA24" i="4"/>
  <c r="BF24" i="4"/>
  <c r="BJ24" i="4"/>
  <c r="T24" i="4"/>
  <c r="AA24" i="4"/>
  <c r="AG24" i="4"/>
  <c r="AL24" i="4"/>
  <c r="AS24" i="4"/>
  <c r="AY24" i="4"/>
  <c r="BE24" i="4"/>
  <c r="BK24" i="4"/>
  <c r="V24" i="4"/>
  <c r="AB24" i="4"/>
  <c r="AH24" i="4"/>
  <c r="AO24" i="4"/>
  <c r="AT24" i="4"/>
  <c r="AZ24" i="4"/>
  <c r="BG24" i="4"/>
  <c r="R24" i="4"/>
  <c r="W24" i="4"/>
  <c r="AC24" i="4"/>
  <c r="AJ24" i="4"/>
  <c r="AP24" i="4"/>
  <c r="AU24" i="4"/>
  <c r="BB24" i="4"/>
  <c r="BH24" i="4"/>
  <c r="Q23" i="4"/>
  <c r="U23" i="4"/>
  <c r="Z23" i="4"/>
  <c r="AD23" i="4"/>
  <c r="AI23" i="4"/>
  <c r="AM23" i="4"/>
  <c r="AR23" i="4"/>
  <c r="AW23" i="4"/>
  <c r="BA23" i="4"/>
  <c r="BF23" i="4"/>
  <c r="BJ23" i="4"/>
  <c r="V23" i="4"/>
  <c r="AB23" i="4"/>
  <c r="AH23" i="4"/>
  <c r="AO23" i="4"/>
  <c r="AT23" i="4"/>
  <c r="AZ23" i="4"/>
  <c r="BG23" i="4"/>
  <c r="R23" i="4"/>
  <c r="W23" i="4"/>
  <c r="AC23" i="4"/>
  <c r="AJ23" i="4"/>
  <c r="AP23" i="4"/>
  <c r="AU23" i="4"/>
  <c r="BB23" i="4"/>
  <c r="BH23" i="4"/>
  <c r="S23" i="4"/>
  <c r="Y23" i="4"/>
  <c r="AE23" i="4"/>
  <c r="AK23" i="4"/>
  <c r="AQ23" i="4"/>
  <c r="AX23" i="4"/>
  <c r="BC23" i="4"/>
  <c r="BI23" i="4"/>
  <c r="Q22" i="4"/>
  <c r="U22" i="4"/>
  <c r="Z22" i="4"/>
  <c r="AD22" i="4"/>
  <c r="AI22" i="4"/>
  <c r="AM22" i="4"/>
  <c r="AR22" i="4"/>
  <c r="AW22" i="4"/>
  <c r="BA22" i="4"/>
  <c r="BF22" i="4"/>
  <c r="BJ22" i="4"/>
  <c r="R22" i="4"/>
  <c r="W22" i="4"/>
  <c r="AC22" i="4"/>
  <c r="AJ22" i="4"/>
  <c r="AP22" i="4"/>
  <c r="AU22" i="4"/>
  <c r="BB22" i="4"/>
  <c r="BH22" i="4"/>
  <c r="S22" i="4"/>
  <c r="Y22" i="4"/>
  <c r="AE22" i="4"/>
  <c r="AK22" i="4"/>
  <c r="AQ22" i="4"/>
  <c r="AX22" i="4"/>
  <c r="BC22" i="4"/>
  <c r="BI22" i="4"/>
  <c r="T22" i="4"/>
  <c r="AA22" i="4"/>
  <c r="AG22" i="4"/>
  <c r="AL22" i="4"/>
  <c r="AS22" i="4"/>
  <c r="AY22" i="4"/>
  <c r="BE22" i="4"/>
  <c r="BK22" i="4"/>
  <c r="Q16" i="4"/>
  <c r="U16" i="4"/>
  <c r="Z16" i="4"/>
  <c r="AD16" i="4"/>
  <c r="AI16" i="4"/>
  <c r="AM16" i="4"/>
  <c r="AR16" i="4"/>
  <c r="AW16" i="4"/>
  <c r="BA16" i="4"/>
  <c r="BF16" i="4"/>
  <c r="BJ16" i="4"/>
  <c r="T16" i="4"/>
  <c r="AA16" i="4"/>
  <c r="AG16" i="4"/>
  <c r="AL16" i="4"/>
  <c r="AS16" i="4"/>
  <c r="AY16" i="4"/>
  <c r="BE16" i="4"/>
  <c r="BK16" i="4"/>
  <c r="V16" i="4"/>
  <c r="AB16" i="4"/>
  <c r="AH16" i="4"/>
  <c r="AO16" i="4"/>
  <c r="AT16" i="4"/>
  <c r="AZ16" i="4"/>
  <c r="BG16" i="4"/>
  <c r="R16" i="4"/>
  <c r="W16" i="4"/>
  <c r="AC16" i="4"/>
  <c r="AJ16" i="4"/>
  <c r="AP16" i="4"/>
  <c r="AU16" i="4"/>
  <c r="BB16" i="4"/>
  <c r="BH16" i="4"/>
  <c r="Q15" i="4"/>
  <c r="U15" i="4"/>
  <c r="Z15" i="4"/>
  <c r="AD15" i="4"/>
  <c r="AI15" i="4"/>
  <c r="AM15" i="4"/>
  <c r="AR15" i="4"/>
  <c r="AW15" i="4"/>
  <c r="BA15" i="4"/>
  <c r="BF15" i="4"/>
  <c r="BJ15" i="4"/>
  <c r="V15" i="4"/>
  <c r="AB15" i="4"/>
  <c r="AH15" i="4"/>
  <c r="AO15" i="4"/>
  <c r="AT15" i="4"/>
  <c r="AZ15" i="4"/>
  <c r="BG15" i="4"/>
  <c r="R15" i="4"/>
  <c r="W15" i="4"/>
  <c r="AC15" i="4"/>
  <c r="AJ15" i="4"/>
  <c r="AP15" i="4"/>
  <c r="AU15" i="4"/>
  <c r="BB15" i="4"/>
  <c r="BH15" i="4"/>
  <c r="S15" i="4"/>
  <c r="Y15" i="4"/>
  <c r="AE15" i="4"/>
  <c r="AK15" i="4"/>
  <c r="AQ15" i="4"/>
  <c r="AX15" i="4"/>
  <c r="BC15" i="4"/>
  <c r="BI15" i="4"/>
  <c r="Q14" i="4"/>
  <c r="U14" i="4"/>
  <c r="Z14" i="4"/>
  <c r="AD14" i="4"/>
  <c r="AI14" i="4"/>
  <c r="AM14" i="4"/>
  <c r="AR14" i="4"/>
  <c r="AW14" i="4"/>
  <c r="BA14" i="4"/>
  <c r="BF14" i="4"/>
  <c r="BJ14" i="4"/>
  <c r="R14" i="4"/>
  <c r="W14" i="4"/>
  <c r="AC14" i="4"/>
  <c r="AJ14" i="4"/>
  <c r="AP14" i="4"/>
  <c r="AU14" i="4"/>
  <c r="BB14" i="4"/>
  <c r="BH14" i="4"/>
  <c r="S14" i="4"/>
  <c r="Y14" i="4"/>
  <c r="AE14" i="4"/>
  <c r="AK14" i="4"/>
  <c r="AQ14" i="4"/>
  <c r="AQ39" i="4" s="1"/>
  <c r="G48" i="4" s="1"/>
  <c r="AX14" i="4"/>
  <c r="BC14" i="4"/>
  <c r="BI14" i="4"/>
  <c r="T14" i="4"/>
  <c r="AA14" i="4"/>
  <c r="AG14" i="4"/>
  <c r="AL14" i="4"/>
  <c r="AS14" i="4"/>
  <c r="AY14" i="4"/>
  <c r="BE14" i="4"/>
  <c r="BK14" i="4"/>
  <c r="AE12" i="4"/>
  <c r="S39" i="4"/>
  <c r="D48" i="4" s="1"/>
  <c r="Q8" i="4"/>
  <c r="U8" i="4"/>
  <c r="Z8" i="4"/>
  <c r="AD8" i="4"/>
  <c r="AI8" i="4"/>
  <c r="AM8" i="4"/>
  <c r="AR8" i="4"/>
  <c r="AW8" i="4"/>
  <c r="BA8" i="4"/>
  <c r="BF8" i="4"/>
  <c r="BJ8" i="4"/>
  <c r="T8" i="4"/>
  <c r="AA8" i="4"/>
  <c r="AG8" i="4"/>
  <c r="AL8" i="4"/>
  <c r="AS8" i="4"/>
  <c r="AY8" i="4"/>
  <c r="BE8" i="4"/>
  <c r="BK8" i="4"/>
  <c r="V8" i="4"/>
  <c r="V39" i="4" s="1"/>
  <c r="D51" i="4" s="1"/>
  <c r="AB8" i="4"/>
  <c r="AB39" i="4" s="1"/>
  <c r="E49" i="4" s="1"/>
  <c r="AH8" i="4"/>
  <c r="AO8" i="4"/>
  <c r="AO39" i="4" s="1"/>
  <c r="G46" i="4" s="1"/>
  <c r="AT8" i="4"/>
  <c r="AT39" i="4" s="1"/>
  <c r="G51" i="4" s="1"/>
  <c r="AZ8" i="4"/>
  <c r="AZ39" i="4" s="1"/>
  <c r="H49" i="4" s="1"/>
  <c r="BG8" i="4"/>
  <c r="BG39" i="4" s="1"/>
  <c r="I48" i="4" s="1"/>
  <c r="R8" i="4"/>
  <c r="W8" i="4"/>
  <c r="W39" i="4" s="1"/>
  <c r="D52" i="4" s="1"/>
  <c r="AC8" i="4"/>
  <c r="AJ8" i="4"/>
  <c r="AP8" i="4"/>
  <c r="AU8" i="4"/>
  <c r="AU39" i="4" s="1"/>
  <c r="G52" i="4" s="1"/>
  <c r="BB8" i="4"/>
  <c r="BH8" i="4"/>
  <c r="AE37" i="5"/>
  <c r="BE36" i="5"/>
  <c r="Q17" i="5"/>
  <c r="U17" i="5"/>
  <c r="Z17" i="5"/>
  <c r="AD17" i="5"/>
  <c r="AI17" i="5"/>
  <c r="AM17" i="5"/>
  <c r="AR17" i="5"/>
  <c r="AW17" i="5"/>
  <c r="BA17" i="5"/>
  <c r="BF17" i="5"/>
  <c r="BJ17" i="5"/>
  <c r="T17" i="5"/>
  <c r="AA17" i="5"/>
  <c r="AG17" i="5"/>
  <c r="AL17" i="5"/>
  <c r="AS17" i="5"/>
  <c r="AY17" i="5"/>
  <c r="BE17" i="5"/>
  <c r="BK17" i="5"/>
  <c r="V17" i="5"/>
  <c r="AB17" i="5"/>
  <c r="AH17" i="5"/>
  <c r="AO17" i="5"/>
  <c r="AT17" i="5"/>
  <c r="AZ17" i="5"/>
  <c r="BG17" i="5"/>
  <c r="R17" i="5"/>
  <c r="W17" i="5"/>
  <c r="AC17" i="5"/>
  <c r="AJ17" i="5"/>
  <c r="AP17" i="5"/>
  <c r="AU17" i="5"/>
  <c r="BB17" i="5"/>
  <c r="BH17" i="5"/>
  <c r="S17" i="5"/>
  <c r="Y17" i="5"/>
  <c r="AE17" i="5"/>
  <c r="AK17" i="5"/>
  <c r="AQ17" i="5"/>
  <c r="AX17" i="5"/>
  <c r="BC17" i="5"/>
  <c r="BI17" i="5"/>
  <c r="Q16" i="5"/>
  <c r="U16" i="5"/>
  <c r="Z16" i="5"/>
  <c r="AD16" i="5"/>
  <c r="AI16" i="5"/>
  <c r="AM16" i="5"/>
  <c r="AR16" i="5"/>
  <c r="AW16" i="5"/>
  <c r="BA16" i="5"/>
  <c r="BF16" i="5"/>
  <c r="BJ16" i="5"/>
  <c r="V16" i="5"/>
  <c r="AB16" i="5"/>
  <c r="AH16" i="5"/>
  <c r="AO16" i="5"/>
  <c r="AT16" i="5"/>
  <c r="AZ16" i="5"/>
  <c r="BG16" i="5"/>
  <c r="R16" i="5"/>
  <c r="W16" i="5"/>
  <c r="AC16" i="5"/>
  <c r="AJ16" i="5"/>
  <c r="AP16" i="5"/>
  <c r="AU16" i="5"/>
  <c r="BB16" i="5"/>
  <c r="BH16" i="5"/>
  <c r="S16" i="5"/>
  <c r="Y16" i="5"/>
  <c r="AE16" i="5"/>
  <c r="AK16" i="5"/>
  <c r="AQ16" i="5"/>
  <c r="AX16" i="5"/>
  <c r="BC16" i="5"/>
  <c r="BI16" i="5"/>
  <c r="T16" i="5"/>
  <c r="AA16" i="5"/>
  <c r="AG16" i="5"/>
  <c r="AL16" i="5"/>
  <c r="AS16" i="5"/>
  <c r="AY16" i="5"/>
  <c r="BE16" i="5"/>
  <c r="BK16" i="5"/>
  <c r="Q9" i="5"/>
  <c r="U9" i="5"/>
  <c r="Z9" i="5"/>
  <c r="AD9" i="5"/>
  <c r="AI9" i="5"/>
  <c r="AM9" i="5"/>
  <c r="AR9" i="5"/>
  <c r="AW9" i="5"/>
  <c r="BA9" i="5"/>
  <c r="BF9" i="5"/>
  <c r="BJ9" i="5"/>
  <c r="T9" i="5"/>
  <c r="AA9" i="5"/>
  <c r="AG9" i="5"/>
  <c r="AL9" i="5"/>
  <c r="AS9" i="5"/>
  <c r="AY9" i="5"/>
  <c r="BE9" i="5"/>
  <c r="BK9" i="5"/>
  <c r="V9" i="5"/>
  <c r="AB9" i="5"/>
  <c r="AH9" i="5"/>
  <c r="AO9" i="5"/>
  <c r="AT9" i="5"/>
  <c r="AZ9" i="5"/>
  <c r="BG9" i="5"/>
  <c r="R9" i="5"/>
  <c r="W9" i="5"/>
  <c r="AC9" i="5"/>
  <c r="AJ9" i="5"/>
  <c r="AP9" i="5"/>
  <c r="AU9" i="5"/>
  <c r="BB9" i="5"/>
  <c r="BH9" i="5"/>
  <c r="S9" i="5"/>
  <c r="Y9" i="5"/>
  <c r="AE9" i="5"/>
  <c r="AK9" i="5"/>
  <c r="AQ9" i="5"/>
  <c r="AX9" i="5"/>
  <c r="BC9" i="5"/>
  <c r="BI9" i="5"/>
  <c r="Q8" i="5"/>
  <c r="U8" i="5"/>
  <c r="Z8" i="5"/>
  <c r="AD8" i="5"/>
  <c r="AI8" i="5"/>
  <c r="AM8" i="5"/>
  <c r="AR8" i="5"/>
  <c r="AW8" i="5"/>
  <c r="BA8" i="5"/>
  <c r="BF8" i="5"/>
  <c r="BJ8" i="5"/>
  <c r="V8" i="5"/>
  <c r="AB8" i="5"/>
  <c r="AB39" i="5" s="1"/>
  <c r="E49" i="5" s="1"/>
  <c r="AH8" i="5"/>
  <c r="AH39" i="5" s="1"/>
  <c r="F47" i="5" s="1"/>
  <c r="AO8" i="5"/>
  <c r="AO39" i="5" s="1"/>
  <c r="G46" i="5" s="1"/>
  <c r="AT8" i="5"/>
  <c r="AZ8" i="5"/>
  <c r="AZ39" i="5" s="1"/>
  <c r="H49" i="5" s="1"/>
  <c r="BG8" i="5"/>
  <c r="BG39" i="5" s="1"/>
  <c r="I48" i="5" s="1"/>
  <c r="R8" i="5"/>
  <c r="W8" i="5"/>
  <c r="AC8" i="5"/>
  <c r="AJ8" i="5"/>
  <c r="AP8" i="5"/>
  <c r="AU8" i="5"/>
  <c r="BB8" i="5"/>
  <c r="BH8" i="5"/>
  <c r="S8" i="5"/>
  <c r="Y8" i="5"/>
  <c r="AE8" i="5"/>
  <c r="AK8" i="5"/>
  <c r="AQ8" i="5"/>
  <c r="AX8" i="5"/>
  <c r="BC8" i="5"/>
  <c r="BI8" i="5"/>
  <c r="T8" i="5"/>
  <c r="AA8" i="5"/>
  <c r="AG8" i="5"/>
  <c r="AL8" i="5"/>
  <c r="AS8" i="5"/>
  <c r="AY8" i="5"/>
  <c r="BE8" i="5"/>
  <c r="BK8" i="5"/>
  <c r="Q35" i="5"/>
  <c r="U35" i="5"/>
  <c r="Z35" i="5"/>
  <c r="AD35" i="5"/>
  <c r="AI35" i="5"/>
  <c r="AM35" i="5"/>
  <c r="AR35" i="5"/>
  <c r="AW35" i="5"/>
  <c r="BA35" i="5"/>
  <c r="BF35" i="5"/>
  <c r="BJ35" i="5"/>
  <c r="Q31" i="5"/>
  <c r="U31" i="5"/>
  <c r="Z31" i="5"/>
  <c r="AD31" i="5"/>
  <c r="AI31" i="5"/>
  <c r="AM31" i="5"/>
  <c r="AR31" i="5"/>
  <c r="AW31" i="5"/>
  <c r="BA31" i="5"/>
  <c r="BF31" i="5"/>
  <c r="BJ31" i="5"/>
  <c r="Q27" i="5"/>
  <c r="U27" i="5"/>
  <c r="Z27" i="5"/>
  <c r="AD27" i="5"/>
  <c r="AI27" i="5"/>
  <c r="AM27" i="5"/>
  <c r="AR27" i="5"/>
  <c r="AW27" i="5"/>
  <c r="BA27" i="5"/>
  <c r="BF27" i="5"/>
  <c r="BJ27" i="5"/>
  <c r="Q23" i="5"/>
  <c r="U23" i="5"/>
  <c r="Z23" i="5"/>
  <c r="AD23" i="5"/>
  <c r="AI23" i="5"/>
  <c r="AM23" i="5"/>
  <c r="AR23" i="5"/>
  <c r="AW23" i="5"/>
  <c r="BA23" i="5"/>
  <c r="BF23" i="5"/>
  <c r="BJ23" i="5"/>
  <c r="Q19" i="5"/>
  <c r="U19" i="5"/>
  <c r="Z19" i="5"/>
  <c r="AD19" i="5"/>
  <c r="AI19" i="5"/>
  <c r="AM19" i="5"/>
  <c r="AR19" i="5"/>
  <c r="AW19" i="5"/>
  <c r="BA19" i="5"/>
  <c r="BF19" i="5"/>
  <c r="BJ19" i="5"/>
  <c r="Q15" i="5"/>
  <c r="U15" i="5"/>
  <c r="Z15" i="5"/>
  <c r="AD15" i="5"/>
  <c r="AI15" i="5"/>
  <c r="AM15" i="5"/>
  <c r="AR15" i="5"/>
  <c r="AW15" i="5"/>
  <c r="BA15" i="5"/>
  <c r="BF15" i="5"/>
  <c r="BJ15" i="5"/>
  <c r="Q11" i="5"/>
  <c r="U11" i="5"/>
  <c r="Z11" i="5"/>
  <c r="AD11" i="5"/>
  <c r="AI11" i="5"/>
  <c r="AM11" i="5"/>
  <c r="AR11" i="5"/>
  <c r="AW11" i="5"/>
  <c r="BA11" i="5"/>
  <c r="BF11" i="5"/>
  <c r="BJ11" i="5"/>
  <c r="S37" i="6"/>
  <c r="W37" i="6"/>
  <c r="AB37" i="6"/>
  <c r="AG37" i="6"/>
  <c r="AK37" i="6"/>
  <c r="AP37" i="6"/>
  <c r="AT37" i="6"/>
  <c r="AY37" i="6"/>
  <c r="BC37" i="6"/>
  <c r="BH37" i="6"/>
  <c r="S35" i="6"/>
  <c r="W35" i="6"/>
  <c r="AB35" i="6"/>
  <c r="AG35" i="6"/>
  <c r="AK35" i="6"/>
  <c r="AP35" i="6"/>
  <c r="AT35" i="6"/>
  <c r="AY35" i="6"/>
  <c r="BC35" i="6"/>
  <c r="BH35" i="6"/>
  <c r="S33" i="6"/>
  <c r="W33" i="6"/>
  <c r="AB33" i="6"/>
  <c r="AG33" i="6"/>
  <c r="AK33" i="6"/>
  <c r="AP33" i="6"/>
  <c r="AT33" i="6"/>
  <c r="AY33" i="6"/>
  <c r="BC33" i="6"/>
  <c r="BH33" i="6"/>
  <c r="S31" i="6"/>
  <c r="W31" i="6"/>
  <c r="AB31" i="6"/>
  <c r="AG31" i="6"/>
  <c r="AK31" i="6"/>
  <c r="AP31" i="6"/>
  <c r="AT31" i="6"/>
  <c r="AY31" i="6"/>
  <c r="BC31" i="6"/>
  <c r="BH31" i="6"/>
  <c r="S29" i="6"/>
  <c r="W29" i="6"/>
  <c r="AB29" i="6"/>
  <c r="AG29" i="6"/>
  <c r="AK29" i="6"/>
  <c r="AP29" i="6"/>
  <c r="AT29" i="6"/>
  <c r="AY29" i="6"/>
  <c r="BC29" i="6"/>
  <c r="BH29" i="6"/>
  <c r="S27" i="6"/>
  <c r="W27" i="6"/>
  <c r="AB27" i="6"/>
  <c r="AG27" i="6"/>
  <c r="AK27" i="6"/>
  <c r="AP27" i="6"/>
  <c r="AT27" i="6"/>
  <c r="AY27" i="6"/>
  <c r="BC27" i="6"/>
  <c r="BH27" i="6"/>
  <c r="S25" i="6"/>
  <c r="W25" i="6"/>
  <c r="AB25" i="6"/>
  <c r="AG25" i="6"/>
  <c r="AK25" i="6"/>
  <c r="AP25" i="6"/>
  <c r="AT25" i="6"/>
  <c r="AY25" i="6"/>
  <c r="BC25" i="6"/>
  <c r="BH25" i="6"/>
  <c r="S23" i="6"/>
  <c r="W23" i="6"/>
  <c r="AB23" i="6"/>
  <c r="AG23" i="6"/>
  <c r="AK23" i="6"/>
  <c r="AP23" i="6"/>
  <c r="AT23" i="6"/>
  <c r="AY23" i="6"/>
  <c r="BC23" i="6"/>
  <c r="BH23" i="6"/>
  <c r="S21" i="6"/>
  <c r="W21" i="6"/>
  <c r="AB21" i="6"/>
  <c r="AG21" i="6"/>
  <c r="AK21" i="6"/>
  <c r="AP21" i="6"/>
  <c r="AT21" i="6"/>
  <c r="AY21" i="6"/>
  <c r="BC21" i="6"/>
  <c r="BH21" i="6"/>
  <c r="S19" i="6"/>
  <c r="W19" i="6"/>
  <c r="AB19" i="6"/>
  <c r="AG19" i="6"/>
  <c r="AK19" i="6"/>
  <c r="AP19" i="6"/>
  <c r="AT19" i="6"/>
  <c r="AY19" i="6"/>
  <c r="BC19" i="6"/>
  <c r="BH19" i="6"/>
  <c r="S17" i="6"/>
  <c r="W17" i="6"/>
  <c r="AB17" i="6"/>
  <c r="AG17" i="6"/>
  <c r="AK17" i="6"/>
  <c r="AP17" i="6"/>
  <c r="AT17" i="6"/>
  <c r="AY17" i="6"/>
  <c r="BC17" i="6"/>
  <c r="BH17" i="6"/>
  <c r="S15" i="6"/>
  <c r="W15" i="6"/>
  <c r="AB15" i="6"/>
  <c r="AG15" i="6"/>
  <c r="AK15" i="6"/>
  <c r="AP15" i="6"/>
  <c r="AT15" i="6"/>
  <c r="AY15" i="6"/>
  <c r="BC15" i="6"/>
  <c r="BH15" i="6"/>
  <c r="S13" i="6"/>
  <c r="W13" i="6"/>
  <c r="AB13" i="6"/>
  <c r="AG13" i="6"/>
  <c r="AK13" i="6"/>
  <c r="AP13" i="6"/>
  <c r="AT13" i="6"/>
  <c r="AY13" i="6"/>
  <c r="BC13" i="6"/>
  <c r="BH13" i="6"/>
  <c r="S11" i="6"/>
  <c r="W11" i="6"/>
  <c r="AB11" i="6"/>
  <c r="AG11" i="6"/>
  <c r="AK11" i="6"/>
  <c r="AP11" i="6"/>
  <c r="AT11" i="6"/>
  <c r="AY11" i="6"/>
  <c r="BC11" i="6"/>
  <c r="BH11" i="6"/>
  <c r="S9" i="6"/>
  <c r="W9" i="6"/>
  <c r="AB9" i="6"/>
  <c r="AG9" i="6"/>
  <c r="AK9" i="6"/>
  <c r="AP9" i="6"/>
  <c r="AT9" i="6"/>
  <c r="AY9" i="6"/>
  <c r="BC9" i="6"/>
  <c r="BH9" i="6"/>
  <c r="T37" i="7"/>
  <c r="Y37" i="7"/>
  <c r="AC37" i="7"/>
  <c r="AH37" i="7"/>
  <c r="AL37" i="7"/>
  <c r="AQ37" i="7"/>
  <c r="AU37" i="7"/>
  <c r="AZ37" i="7"/>
  <c r="BE37" i="7"/>
  <c r="BI37" i="7"/>
  <c r="Q37" i="7"/>
  <c r="U37" i="7"/>
  <c r="Z37" i="7"/>
  <c r="AD37" i="7"/>
  <c r="AI37" i="7"/>
  <c r="AM37" i="7"/>
  <c r="AR37" i="7"/>
  <c r="AW37" i="7"/>
  <c r="BA37" i="7"/>
  <c r="BF37" i="7"/>
  <c r="BJ37" i="7"/>
  <c r="T33" i="7"/>
  <c r="Y33" i="7"/>
  <c r="AC33" i="7"/>
  <c r="AH33" i="7"/>
  <c r="AL33" i="7"/>
  <c r="AQ33" i="7"/>
  <c r="AU33" i="7"/>
  <c r="AZ33" i="7"/>
  <c r="BE33" i="7"/>
  <c r="BI33" i="7"/>
  <c r="Q33" i="7"/>
  <c r="U33" i="7"/>
  <c r="Z33" i="7"/>
  <c r="AD33" i="7"/>
  <c r="AI33" i="7"/>
  <c r="AM33" i="7"/>
  <c r="AR33" i="7"/>
  <c r="AW33" i="7"/>
  <c r="BA33" i="7"/>
  <c r="BF33" i="7"/>
  <c r="BJ33" i="7"/>
  <c r="O8" i="7"/>
  <c r="M39" i="7"/>
  <c r="K10" i="2" s="1"/>
  <c r="T35" i="8"/>
  <c r="Y35" i="8"/>
  <c r="AC35" i="8"/>
  <c r="AH35" i="8"/>
  <c r="AL35" i="8"/>
  <c r="AQ35" i="8"/>
  <c r="AU35" i="8"/>
  <c r="AZ35" i="8"/>
  <c r="BE35" i="8"/>
  <c r="BI35" i="8"/>
  <c r="R35" i="8"/>
  <c r="W35" i="8"/>
  <c r="AD35" i="8"/>
  <c r="AJ35" i="8"/>
  <c r="AP35" i="8"/>
  <c r="AW35" i="8"/>
  <c r="BB35" i="8"/>
  <c r="BH35" i="8"/>
  <c r="S35" i="8"/>
  <c r="Z35" i="8"/>
  <c r="AE35" i="8"/>
  <c r="AK35" i="8"/>
  <c r="AR35" i="8"/>
  <c r="AX35" i="8"/>
  <c r="BC35" i="8"/>
  <c r="BJ35" i="8"/>
  <c r="V35" i="8"/>
  <c r="AI35" i="8"/>
  <c r="AT35" i="8"/>
  <c r="U35" i="8"/>
  <c r="AG35" i="8"/>
  <c r="AS35" i="8"/>
  <c r="BF35" i="8"/>
  <c r="T34" i="8"/>
  <c r="Y34" i="8"/>
  <c r="AC34" i="8"/>
  <c r="AH34" i="8"/>
  <c r="AL34" i="8"/>
  <c r="AQ34" i="8"/>
  <c r="AU34" i="8"/>
  <c r="AZ34" i="8"/>
  <c r="BE34" i="8"/>
  <c r="BI34" i="8"/>
  <c r="R34" i="8"/>
  <c r="W34" i="8"/>
  <c r="AD34" i="8"/>
  <c r="AJ34" i="8"/>
  <c r="AP34" i="8"/>
  <c r="AW34" i="8"/>
  <c r="BB34" i="8"/>
  <c r="BH34" i="8"/>
  <c r="S34" i="8"/>
  <c r="Z34" i="8"/>
  <c r="AE34" i="8"/>
  <c r="AK34" i="8"/>
  <c r="AR34" i="8"/>
  <c r="AX34" i="8"/>
  <c r="BC34" i="8"/>
  <c r="BJ34" i="8"/>
  <c r="V34" i="8"/>
  <c r="AI34" i="8"/>
  <c r="AT34" i="8"/>
  <c r="BG34" i="8"/>
  <c r="AA34" i="8"/>
  <c r="AM34" i="8"/>
  <c r="AY34" i="8"/>
  <c r="BK34" i="8"/>
  <c r="U34" i="8"/>
  <c r="AG34" i="8"/>
  <c r="AS34" i="8"/>
  <c r="BF34" i="8"/>
  <c r="T33" i="8"/>
  <c r="Y33" i="8"/>
  <c r="AC33" i="8"/>
  <c r="AH33" i="8"/>
  <c r="AL33" i="8"/>
  <c r="AQ33" i="8"/>
  <c r="AU33" i="8"/>
  <c r="AZ33" i="8"/>
  <c r="BE33" i="8"/>
  <c r="BI33" i="8"/>
  <c r="R33" i="8"/>
  <c r="W33" i="8"/>
  <c r="AD33" i="8"/>
  <c r="AJ33" i="8"/>
  <c r="AP33" i="8"/>
  <c r="AW33" i="8"/>
  <c r="BB33" i="8"/>
  <c r="BH33" i="8"/>
  <c r="S33" i="8"/>
  <c r="Z33" i="8"/>
  <c r="AE33" i="8"/>
  <c r="AK33" i="8"/>
  <c r="AR33" i="8"/>
  <c r="AX33" i="8"/>
  <c r="BC33" i="8"/>
  <c r="BJ33" i="8"/>
  <c r="V33" i="8"/>
  <c r="AI33" i="8"/>
  <c r="AT33" i="8"/>
  <c r="BG33" i="8"/>
  <c r="AA33" i="8"/>
  <c r="AM33" i="8"/>
  <c r="AY33" i="8"/>
  <c r="BK33" i="8"/>
  <c r="U33" i="8"/>
  <c r="AG33" i="8"/>
  <c r="AS33" i="8"/>
  <c r="BF33" i="8"/>
  <c r="T32" i="8"/>
  <c r="Y32" i="8"/>
  <c r="AC32" i="8"/>
  <c r="AH32" i="8"/>
  <c r="AL32" i="8"/>
  <c r="AQ32" i="8"/>
  <c r="AU32" i="8"/>
  <c r="AZ32" i="8"/>
  <c r="BE32" i="8"/>
  <c r="BI32" i="8"/>
  <c r="R32" i="8"/>
  <c r="W32" i="8"/>
  <c r="AD32" i="8"/>
  <c r="AJ32" i="8"/>
  <c r="AP32" i="8"/>
  <c r="AW32" i="8"/>
  <c r="BB32" i="8"/>
  <c r="BH32" i="8"/>
  <c r="S32" i="8"/>
  <c r="Z32" i="8"/>
  <c r="AE32" i="8"/>
  <c r="AK32" i="8"/>
  <c r="AR32" i="8"/>
  <c r="AX32" i="8"/>
  <c r="BC32" i="8"/>
  <c r="BJ32" i="8"/>
  <c r="V32" i="8"/>
  <c r="AI32" i="8"/>
  <c r="AT32" i="8"/>
  <c r="BG32" i="8"/>
  <c r="AA32" i="8"/>
  <c r="AM32" i="8"/>
  <c r="AY32" i="8"/>
  <c r="BK32" i="8"/>
  <c r="U32" i="8"/>
  <c r="AG32" i="8"/>
  <c r="AS32" i="8"/>
  <c r="BF32" i="8"/>
  <c r="T31" i="8"/>
  <c r="Y31" i="8"/>
  <c r="AC31" i="8"/>
  <c r="AH31" i="8"/>
  <c r="AL31" i="8"/>
  <c r="AQ31" i="8"/>
  <c r="AU31" i="8"/>
  <c r="AZ31" i="8"/>
  <c r="BE31" i="8"/>
  <c r="BI31" i="8"/>
  <c r="R31" i="8"/>
  <c r="W31" i="8"/>
  <c r="AD31" i="8"/>
  <c r="AJ31" i="8"/>
  <c r="AP31" i="8"/>
  <c r="AW31" i="8"/>
  <c r="BB31" i="8"/>
  <c r="BH31" i="8"/>
  <c r="S31" i="8"/>
  <c r="Z31" i="8"/>
  <c r="AE31" i="8"/>
  <c r="AK31" i="8"/>
  <c r="AR31" i="8"/>
  <c r="AX31" i="8"/>
  <c r="BC31" i="8"/>
  <c r="BJ31" i="8"/>
  <c r="V31" i="8"/>
  <c r="AI31" i="8"/>
  <c r="AT31" i="8"/>
  <c r="BG31" i="8"/>
  <c r="AA31" i="8"/>
  <c r="AM31" i="8"/>
  <c r="AY31" i="8"/>
  <c r="BK31" i="8"/>
  <c r="U31" i="8"/>
  <c r="AG31" i="8"/>
  <c r="AS31" i="8"/>
  <c r="BF31" i="8"/>
  <c r="T30" i="8"/>
  <c r="Y30" i="8"/>
  <c r="AC30" i="8"/>
  <c r="AH30" i="8"/>
  <c r="AL30" i="8"/>
  <c r="AQ30" i="8"/>
  <c r="AU30" i="8"/>
  <c r="AZ30" i="8"/>
  <c r="BE30" i="8"/>
  <c r="BI30" i="8"/>
  <c r="R30" i="8"/>
  <c r="W30" i="8"/>
  <c r="AD30" i="8"/>
  <c r="AJ30" i="8"/>
  <c r="AP30" i="8"/>
  <c r="AW30" i="8"/>
  <c r="BB30" i="8"/>
  <c r="BH30" i="8"/>
  <c r="S30" i="8"/>
  <c r="Z30" i="8"/>
  <c r="AE30" i="8"/>
  <c r="AK30" i="8"/>
  <c r="AR30" i="8"/>
  <c r="AX30" i="8"/>
  <c r="BC30" i="8"/>
  <c r="BJ30" i="8"/>
  <c r="V30" i="8"/>
  <c r="AI30" i="8"/>
  <c r="AT30" i="8"/>
  <c r="BG30" i="8"/>
  <c r="AA30" i="8"/>
  <c r="AM30" i="8"/>
  <c r="AY30" i="8"/>
  <c r="BK30" i="8"/>
  <c r="U30" i="8"/>
  <c r="AG30" i="8"/>
  <c r="AS30" i="8"/>
  <c r="BF30" i="8"/>
  <c r="T29" i="8"/>
  <c r="Y29" i="8"/>
  <c r="AC29" i="8"/>
  <c r="AH29" i="8"/>
  <c r="AL29" i="8"/>
  <c r="AQ29" i="8"/>
  <c r="AU29" i="8"/>
  <c r="AZ29" i="8"/>
  <c r="BE29" i="8"/>
  <c r="BI29" i="8"/>
  <c r="R29" i="8"/>
  <c r="W29" i="8"/>
  <c r="AD29" i="8"/>
  <c r="AJ29" i="8"/>
  <c r="AP29" i="8"/>
  <c r="AW29" i="8"/>
  <c r="BB29" i="8"/>
  <c r="BH29" i="8"/>
  <c r="S29" i="8"/>
  <c r="Z29" i="8"/>
  <c r="AE29" i="8"/>
  <c r="AK29" i="8"/>
  <c r="AR29" i="8"/>
  <c r="AX29" i="8"/>
  <c r="BC29" i="8"/>
  <c r="BJ29" i="8"/>
  <c r="V29" i="8"/>
  <c r="AI29" i="8"/>
  <c r="AT29" i="8"/>
  <c r="BG29" i="8"/>
  <c r="AA29" i="8"/>
  <c r="AM29" i="8"/>
  <c r="AY29" i="8"/>
  <c r="BK29" i="8"/>
  <c r="U29" i="8"/>
  <c r="AG29" i="8"/>
  <c r="AS29" i="8"/>
  <c r="BF29" i="8"/>
  <c r="Q25" i="4"/>
  <c r="U25" i="4"/>
  <c r="Q21" i="4"/>
  <c r="U21" i="4"/>
  <c r="Z21" i="4"/>
  <c r="AD21" i="4"/>
  <c r="AI21" i="4"/>
  <c r="AM21" i="4"/>
  <c r="AR21" i="4"/>
  <c r="AW21" i="4"/>
  <c r="BA21" i="4"/>
  <c r="BF21" i="4"/>
  <c r="BJ21" i="4"/>
  <c r="Q17" i="4"/>
  <c r="U17" i="4"/>
  <c r="Z17" i="4"/>
  <c r="AD17" i="4"/>
  <c r="AI17" i="4"/>
  <c r="AM17" i="4"/>
  <c r="AR17" i="4"/>
  <c r="AW17" i="4"/>
  <c r="BA17" i="4"/>
  <c r="BF17" i="4"/>
  <c r="BJ17" i="4"/>
  <c r="Q13" i="4"/>
  <c r="U13" i="4"/>
  <c r="Z13" i="4"/>
  <c r="AD13" i="4"/>
  <c r="AI13" i="4"/>
  <c r="AM13" i="4"/>
  <c r="AR13" i="4"/>
  <c r="AW13" i="4"/>
  <c r="BA13" i="4"/>
  <c r="BF13" i="4"/>
  <c r="BJ13" i="4"/>
  <c r="Q9" i="4"/>
  <c r="U9" i="4"/>
  <c r="Z9" i="4"/>
  <c r="AD9" i="4"/>
  <c r="AI9" i="4"/>
  <c r="AM9" i="4"/>
  <c r="AR9" i="4"/>
  <c r="AW9" i="4"/>
  <c r="BA9" i="4"/>
  <c r="BF9" i="4"/>
  <c r="BJ9" i="4"/>
  <c r="M39" i="5"/>
  <c r="K8" i="2" s="1"/>
  <c r="Q38" i="5"/>
  <c r="U38" i="5"/>
  <c r="Z38" i="5"/>
  <c r="AD38" i="5"/>
  <c r="AI38" i="5"/>
  <c r="AM38" i="5"/>
  <c r="AR38" i="5"/>
  <c r="AW38" i="5"/>
  <c r="BA38" i="5"/>
  <c r="BF38" i="5"/>
  <c r="BJ38" i="5"/>
  <c r="BK35" i="5"/>
  <c r="BE35" i="5"/>
  <c r="AY35" i="5"/>
  <c r="AS35" i="5"/>
  <c r="AL35" i="5"/>
  <c r="AG35" i="5"/>
  <c r="AA35" i="5"/>
  <c r="T35" i="5"/>
  <c r="Q34" i="5"/>
  <c r="U34" i="5"/>
  <c r="Z34" i="5"/>
  <c r="AD34" i="5"/>
  <c r="AI34" i="5"/>
  <c r="AM34" i="5"/>
  <c r="AR34" i="5"/>
  <c r="AW34" i="5"/>
  <c r="BA34" i="5"/>
  <c r="BF34" i="5"/>
  <c r="BJ34" i="5"/>
  <c r="BK31" i="5"/>
  <c r="BE31" i="5"/>
  <c r="AY31" i="5"/>
  <c r="AS31" i="5"/>
  <c r="AL31" i="5"/>
  <c r="AG31" i="5"/>
  <c r="AA31" i="5"/>
  <c r="T31" i="5"/>
  <c r="Q30" i="5"/>
  <c r="U30" i="5"/>
  <c r="Z30" i="5"/>
  <c r="AD30" i="5"/>
  <c r="AI30" i="5"/>
  <c r="AM30" i="5"/>
  <c r="AR30" i="5"/>
  <c r="AW30" i="5"/>
  <c r="BA30" i="5"/>
  <c r="BF30" i="5"/>
  <c r="BJ30" i="5"/>
  <c r="BK27" i="5"/>
  <c r="BE27" i="5"/>
  <c r="AY27" i="5"/>
  <c r="AS27" i="5"/>
  <c r="AL27" i="5"/>
  <c r="AG27" i="5"/>
  <c r="AA27" i="5"/>
  <c r="T27" i="5"/>
  <c r="Q26" i="5"/>
  <c r="U26" i="5"/>
  <c r="Z26" i="5"/>
  <c r="AD26" i="5"/>
  <c r="AI26" i="5"/>
  <c r="AM26" i="5"/>
  <c r="AR26" i="5"/>
  <c r="AW26" i="5"/>
  <c r="BA26" i="5"/>
  <c r="BF26" i="5"/>
  <c r="BJ26" i="5"/>
  <c r="BK23" i="5"/>
  <c r="BE23" i="5"/>
  <c r="AY23" i="5"/>
  <c r="AS23" i="5"/>
  <c r="AL23" i="5"/>
  <c r="AG23" i="5"/>
  <c r="AA23" i="5"/>
  <c r="T23" i="5"/>
  <c r="Q22" i="5"/>
  <c r="U22" i="5"/>
  <c r="Z22" i="5"/>
  <c r="AD22" i="5"/>
  <c r="AI22" i="5"/>
  <c r="AM22" i="5"/>
  <c r="AR22" i="5"/>
  <c r="AW22" i="5"/>
  <c r="BA22" i="5"/>
  <c r="BF22" i="5"/>
  <c r="BJ22" i="5"/>
  <c r="BK19" i="5"/>
  <c r="BE19" i="5"/>
  <c r="AY19" i="5"/>
  <c r="AS19" i="5"/>
  <c r="AL19" i="5"/>
  <c r="AG19" i="5"/>
  <c r="AA19" i="5"/>
  <c r="T19" i="5"/>
  <c r="Q18" i="5"/>
  <c r="U18" i="5"/>
  <c r="Z18" i="5"/>
  <c r="AD18" i="5"/>
  <c r="AI18" i="5"/>
  <c r="AM18" i="5"/>
  <c r="AR18" i="5"/>
  <c r="AW18" i="5"/>
  <c r="BA18" i="5"/>
  <c r="BF18" i="5"/>
  <c r="BJ18" i="5"/>
  <c r="BK15" i="5"/>
  <c r="BE15" i="5"/>
  <c r="AY15" i="5"/>
  <c r="AS15" i="5"/>
  <c r="AL15" i="5"/>
  <c r="AG15" i="5"/>
  <c r="AA15" i="5"/>
  <c r="T15" i="5"/>
  <c r="Q14" i="5"/>
  <c r="U14" i="5"/>
  <c r="Z14" i="5"/>
  <c r="AD14" i="5"/>
  <c r="AI14" i="5"/>
  <c r="AM14" i="5"/>
  <c r="AR14" i="5"/>
  <c r="AW14" i="5"/>
  <c r="BA14" i="5"/>
  <c r="BF14" i="5"/>
  <c r="BJ14" i="5"/>
  <c r="BK11" i="5"/>
  <c r="BE11" i="5"/>
  <c r="AY11" i="5"/>
  <c r="AS11" i="5"/>
  <c r="AL11" i="5"/>
  <c r="AG11" i="5"/>
  <c r="AA11" i="5"/>
  <c r="T11" i="5"/>
  <c r="Q10" i="5"/>
  <c r="U10" i="5"/>
  <c r="Z10" i="5"/>
  <c r="AD10" i="5"/>
  <c r="AI10" i="5"/>
  <c r="AM10" i="5"/>
  <c r="AR10" i="5"/>
  <c r="AW10" i="5"/>
  <c r="BA10" i="5"/>
  <c r="BF10" i="5"/>
  <c r="BJ10" i="5"/>
  <c r="BJ37" i="6"/>
  <c r="BE37" i="6"/>
  <c r="AX37" i="6"/>
  <c r="AR37" i="6"/>
  <c r="AL37" i="6"/>
  <c r="AE37" i="6"/>
  <c r="Z37" i="6"/>
  <c r="T37" i="6"/>
  <c r="BJ35" i="6"/>
  <c r="BE35" i="6"/>
  <c r="AX35" i="6"/>
  <c r="AR35" i="6"/>
  <c r="AL35" i="6"/>
  <c r="AE35" i="6"/>
  <c r="Z35" i="6"/>
  <c r="T35" i="6"/>
  <c r="BJ33" i="6"/>
  <c r="BE33" i="6"/>
  <c r="AX33" i="6"/>
  <c r="AR33" i="6"/>
  <c r="AL33" i="6"/>
  <c r="AE33" i="6"/>
  <c r="Z33" i="6"/>
  <c r="T33" i="6"/>
  <c r="BJ31" i="6"/>
  <c r="BE31" i="6"/>
  <c r="AX31" i="6"/>
  <c r="AR31" i="6"/>
  <c r="AL31" i="6"/>
  <c r="AE31" i="6"/>
  <c r="Z31" i="6"/>
  <c r="T31" i="6"/>
  <c r="BJ29" i="6"/>
  <c r="BE29" i="6"/>
  <c r="AX29" i="6"/>
  <c r="AR29" i="6"/>
  <c r="AL29" i="6"/>
  <c r="AE29" i="6"/>
  <c r="Z29" i="6"/>
  <c r="T29" i="6"/>
  <c r="BJ27" i="6"/>
  <c r="BE27" i="6"/>
  <c r="AX27" i="6"/>
  <c r="AR27" i="6"/>
  <c r="AL27" i="6"/>
  <c r="AE27" i="6"/>
  <c r="Z27" i="6"/>
  <c r="T27" i="6"/>
  <c r="BJ25" i="6"/>
  <c r="BE25" i="6"/>
  <c r="AX25" i="6"/>
  <c r="AR25" i="6"/>
  <c r="AL25" i="6"/>
  <c r="AE25" i="6"/>
  <c r="Z25" i="6"/>
  <c r="T25" i="6"/>
  <c r="BJ23" i="6"/>
  <c r="BE23" i="6"/>
  <c r="AX23" i="6"/>
  <c r="AR23" i="6"/>
  <c r="AL23" i="6"/>
  <c r="AE23" i="6"/>
  <c r="Z23" i="6"/>
  <c r="T23" i="6"/>
  <c r="BJ21" i="6"/>
  <c r="BE21" i="6"/>
  <c r="AX21" i="6"/>
  <c r="AR21" i="6"/>
  <c r="AL21" i="6"/>
  <c r="AE21" i="6"/>
  <c r="Z21" i="6"/>
  <c r="T21" i="6"/>
  <c r="BJ19" i="6"/>
  <c r="BE19" i="6"/>
  <c r="AX19" i="6"/>
  <c r="AR19" i="6"/>
  <c r="AL19" i="6"/>
  <c r="AE19" i="6"/>
  <c r="Z19" i="6"/>
  <c r="T19" i="6"/>
  <c r="BJ17" i="6"/>
  <c r="BE17" i="6"/>
  <c r="AX17" i="6"/>
  <c r="AR17" i="6"/>
  <c r="AL17" i="6"/>
  <c r="AE17" i="6"/>
  <c r="Z17" i="6"/>
  <c r="T17" i="6"/>
  <c r="BJ15" i="6"/>
  <c r="BE15" i="6"/>
  <c r="AX15" i="6"/>
  <c r="AR15" i="6"/>
  <c r="AL15" i="6"/>
  <c r="AE15" i="6"/>
  <c r="Z15" i="6"/>
  <c r="T15" i="6"/>
  <c r="BJ13" i="6"/>
  <c r="BE13" i="6"/>
  <c r="AX13" i="6"/>
  <c r="AR13" i="6"/>
  <c r="AL13" i="6"/>
  <c r="AE13" i="6"/>
  <c r="Z13" i="6"/>
  <c r="T13" i="6"/>
  <c r="BJ11" i="6"/>
  <c r="BE11" i="6"/>
  <c r="AX11" i="6"/>
  <c r="AR11" i="6"/>
  <c r="AL11" i="6"/>
  <c r="AE11" i="6"/>
  <c r="Z11" i="6"/>
  <c r="T11" i="6"/>
  <c r="BJ9" i="6"/>
  <c r="BJ39" i="6" s="1"/>
  <c r="I51" i="6" s="1"/>
  <c r="BE9" i="6"/>
  <c r="AX9" i="6"/>
  <c r="AX39" i="6" s="1"/>
  <c r="H47" i="6" s="1"/>
  <c r="AR9" i="6"/>
  <c r="AR39" i="6" s="1"/>
  <c r="G49" i="6" s="1"/>
  <c r="AL9" i="6"/>
  <c r="AE9" i="6"/>
  <c r="AE39" i="6" s="1"/>
  <c r="E52" i="6" s="1"/>
  <c r="Z9" i="6"/>
  <c r="Z39" i="6" s="1"/>
  <c r="E47" i="6" s="1"/>
  <c r="T9" i="6"/>
  <c r="K39" i="6"/>
  <c r="I9" i="2" s="1"/>
  <c r="BH37" i="7"/>
  <c r="AY37" i="7"/>
  <c r="AP37" i="7"/>
  <c r="AG37" i="7"/>
  <c r="W37" i="7"/>
  <c r="T36" i="7"/>
  <c r="Y36" i="7"/>
  <c r="AC36" i="7"/>
  <c r="AH36" i="7"/>
  <c r="AL36" i="7"/>
  <c r="AQ36" i="7"/>
  <c r="AU36" i="7"/>
  <c r="AZ36" i="7"/>
  <c r="BE36" i="7"/>
  <c r="BI36" i="7"/>
  <c r="Q36" i="7"/>
  <c r="U36" i="7"/>
  <c r="Z36" i="7"/>
  <c r="AD36" i="7"/>
  <c r="AI36" i="7"/>
  <c r="AM36" i="7"/>
  <c r="AR36" i="7"/>
  <c r="AW36" i="7"/>
  <c r="BA36" i="7"/>
  <c r="BF36" i="7"/>
  <c r="BJ36" i="7"/>
  <c r="BG34" i="7"/>
  <c r="AX34" i="7"/>
  <c r="AO34" i="7"/>
  <c r="AE34" i="7"/>
  <c r="V34" i="7"/>
  <c r="BH33" i="7"/>
  <c r="AY33" i="7"/>
  <c r="AP33" i="7"/>
  <c r="AG33" i="7"/>
  <c r="W33" i="7"/>
  <c r="T32" i="7"/>
  <c r="Y32" i="7"/>
  <c r="AC32" i="7"/>
  <c r="AH32" i="7"/>
  <c r="AL32" i="7"/>
  <c r="AQ32" i="7"/>
  <c r="AU32" i="7"/>
  <c r="AZ32" i="7"/>
  <c r="BE32" i="7"/>
  <c r="BI32" i="7"/>
  <c r="Q32" i="7"/>
  <c r="U32" i="7"/>
  <c r="Z32" i="7"/>
  <c r="AD32" i="7"/>
  <c r="AI32" i="7"/>
  <c r="AM32" i="7"/>
  <c r="AR32" i="7"/>
  <c r="AW32" i="7"/>
  <c r="BA32" i="7"/>
  <c r="BF32" i="7"/>
  <c r="BJ32" i="7"/>
  <c r="S19" i="7"/>
  <c r="W19" i="7"/>
  <c r="AB19" i="7"/>
  <c r="AG19" i="7"/>
  <c r="AK19" i="7"/>
  <c r="AP19" i="7"/>
  <c r="AT19" i="7"/>
  <c r="AY19" i="7"/>
  <c r="BC19" i="7"/>
  <c r="BH19" i="7"/>
  <c r="R19" i="7"/>
  <c r="Y19" i="7"/>
  <c r="AD19" i="7"/>
  <c r="AJ19" i="7"/>
  <c r="AQ19" i="7"/>
  <c r="AW19" i="7"/>
  <c r="BB19" i="7"/>
  <c r="BI19" i="7"/>
  <c r="T19" i="7"/>
  <c r="Z19" i="7"/>
  <c r="AE19" i="7"/>
  <c r="AL19" i="7"/>
  <c r="AR19" i="7"/>
  <c r="AX19" i="7"/>
  <c r="BE19" i="7"/>
  <c r="BJ19" i="7"/>
  <c r="S17" i="7"/>
  <c r="W17" i="7"/>
  <c r="AB17" i="7"/>
  <c r="AG17" i="7"/>
  <c r="AK17" i="7"/>
  <c r="AP17" i="7"/>
  <c r="AT17" i="7"/>
  <c r="AY17" i="7"/>
  <c r="BC17" i="7"/>
  <c r="BH17" i="7"/>
  <c r="R17" i="7"/>
  <c r="Y17" i="7"/>
  <c r="AD17" i="7"/>
  <c r="AJ17" i="7"/>
  <c r="AQ17" i="7"/>
  <c r="AW17" i="7"/>
  <c r="BB17" i="7"/>
  <c r="BI17" i="7"/>
  <c r="T17" i="7"/>
  <c r="Z17" i="7"/>
  <c r="AE17" i="7"/>
  <c r="AL17" i="7"/>
  <c r="AR17" i="7"/>
  <c r="AX17" i="7"/>
  <c r="BE17" i="7"/>
  <c r="BJ17" i="7"/>
  <c r="S15" i="7"/>
  <c r="W15" i="7"/>
  <c r="AB15" i="7"/>
  <c r="AG15" i="7"/>
  <c r="AK15" i="7"/>
  <c r="AP15" i="7"/>
  <c r="AT15" i="7"/>
  <c r="AY15" i="7"/>
  <c r="BC15" i="7"/>
  <c r="BH15" i="7"/>
  <c r="R15" i="7"/>
  <c r="Y15" i="7"/>
  <c r="AD15" i="7"/>
  <c r="AJ15" i="7"/>
  <c r="AQ15" i="7"/>
  <c r="AW15" i="7"/>
  <c r="BB15" i="7"/>
  <c r="BI15" i="7"/>
  <c r="T15" i="7"/>
  <c r="Z15" i="7"/>
  <c r="AE15" i="7"/>
  <c r="AL15" i="7"/>
  <c r="AR15" i="7"/>
  <c r="AX15" i="7"/>
  <c r="BE15" i="7"/>
  <c r="BJ15" i="7"/>
  <c r="R9" i="7"/>
  <c r="V9" i="7"/>
  <c r="AA9" i="7"/>
  <c r="AE9" i="7"/>
  <c r="AJ9" i="7"/>
  <c r="AO9" i="7"/>
  <c r="AS9" i="7"/>
  <c r="AX9" i="7"/>
  <c r="BB9" i="7"/>
  <c r="BG9" i="7"/>
  <c r="BK9" i="7"/>
  <c r="Q9" i="7"/>
  <c r="W9" i="7"/>
  <c r="AC9" i="7"/>
  <c r="AI9" i="7"/>
  <c r="AP9" i="7"/>
  <c r="AU9" i="7"/>
  <c r="BA9" i="7"/>
  <c r="BH9" i="7"/>
  <c r="S9" i="7"/>
  <c r="Y9" i="7"/>
  <c r="AD9" i="7"/>
  <c r="AK9" i="7"/>
  <c r="AQ9" i="7"/>
  <c r="AW9" i="7"/>
  <c r="BC9" i="7"/>
  <c r="BI9" i="7"/>
  <c r="AB9" i="7"/>
  <c r="AM9" i="7"/>
  <c r="AZ9" i="7"/>
  <c r="BB8" i="7"/>
  <c r="L39" i="7"/>
  <c r="J10" i="2" s="1"/>
  <c r="BG37" i="8"/>
  <c r="AO37" i="8"/>
  <c r="AA37" i="8"/>
  <c r="BG36" i="8"/>
  <c r="AO36" i="8"/>
  <c r="AA36" i="8"/>
  <c r="BG35" i="8"/>
  <c r="AM35" i="8"/>
  <c r="BA34" i="8"/>
  <c r="BA33" i="8"/>
  <c r="BA32" i="8"/>
  <c r="BA31" i="8"/>
  <c r="BA30" i="8"/>
  <c r="BA29" i="8"/>
  <c r="AL38" i="1"/>
  <c r="AL39" i="1" s="1"/>
  <c r="F51" i="1" s="1"/>
  <c r="AH38" i="1"/>
  <c r="AH34" i="1"/>
  <c r="AH30" i="1"/>
  <c r="AH26" i="1"/>
  <c r="AH22" i="1"/>
  <c r="AH18" i="1"/>
  <c r="AH14" i="1"/>
  <c r="AH10" i="1"/>
  <c r="AS38" i="1"/>
  <c r="AS34" i="1"/>
  <c r="AS30" i="1"/>
  <c r="AS26" i="1"/>
  <c r="AS22" i="1"/>
  <c r="AS18" i="1"/>
  <c r="AS14" i="1"/>
  <c r="AS10" i="1"/>
  <c r="AW38" i="1"/>
  <c r="AW34" i="1"/>
  <c r="AW30" i="1"/>
  <c r="AW26" i="1"/>
  <c r="AW22" i="1"/>
  <c r="AW18" i="1"/>
  <c r="AW14" i="1"/>
  <c r="AW10" i="1"/>
  <c r="AZ38" i="1"/>
  <c r="AZ34" i="1"/>
  <c r="AZ30" i="1"/>
  <c r="AZ26" i="1"/>
  <c r="AZ22" i="1"/>
  <c r="AZ18" i="1"/>
  <c r="AZ14" i="1"/>
  <c r="AZ10" i="1"/>
  <c r="BJ25" i="4"/>
  <c r="BF25" i="4"/>
  <c r="BA25" i="4"/>
  <c r="AW25" i="4"/>
  <c r="AR25" i="4"/>
  <c r="AM25" i="4"/>
  <c r="AI25" i="4"/>
  <c r="AD25" i="4"/>
  <c r="Z25" i="4"/>
  <c r="T25" i="4"/>
  <c r="BK21" i="4"/>
  <c r="BE21" i="4"/>
  <c r="AY21" i="4"/>
  <c r="AS21" i="4"/>
  <c r="AL21" i="4"/>
  <c r="AG21" i="4"/>
  <c r="AA21" i="4"/>
  <c r="T21" i="4"/>
  <c r="BK17" i="4"/>
  <c r="BE17" i="4"/>
  <c r="AY17" i="4"/>
  <c r="AS17" i="4"/>
  <c r="AL17" i="4"/>
  <c r="AG17" i="4"/>
  <c r="AA17" i="4"/>
  <c r="T17" i="4"/>
  <c r="BK13" i="4"/>
  <c r="BE13" i="4"/>
  <c r="AY13" i="4"/>
  <c r="AS13" i="4"/>
  <c r="AL13" i="4"/>
  <c r="AG13" i="4"/>
  <c r="AA13" i="4"/>
  <c r="T13" i="4"/>
  <c r="BK9" i="4"/>
  <c r="BE9" i="4"/>
  <c r="AY9" i="4"/>
  <c r="AS9" i="4"/>
  <c r="AL9" i="4"/>
  <c r="AG9" i="4"/>
  <c r="AA9" i="4"/>
  <c r="T9" i="4"/>
  <c r="BK38" i="5"/>
  <c r="BE38" i="5"/>
  <c r="AY38" i="5"/>
  <c r="AS38" i="5"/>
  <c r="AL38" i="5"/>
  <c r="AG38" i="5"/>
  <c r="AA38" i="5"/>
  <c r="T38" i="5"/>
  <c r="BI35" i="5"/>
  <c r="BC35" i="5"/>
  <c r="AX35" i="5"/>
  <c r="AQ35" i="5"/>
  <c r="AK35" i="5"/>
  <c r="AE35" i="5"/>
  <c r="Y35" i="5"/>
  <c r="S35" i="5"/>
  <c r="BK34" i="5"/>
  <c r="BE34" i="5"/>
  <c r="AY34" i="5"/>
  <c r="AS34" i="5"/>
  <c r="AL34" i="5"/>
  <c r="AG34" i="5"/>
  <c r="AA34" i="5"/>
  <c r="T34" i="5"/>
  <c r="BI31" i="5"/>
  <c r="BC31" i="5"/>
  <c r="AX31" i="5"/>
  <c r="AQ31" i="5"/>
  <c r="AK31" i="5"/>
  <c r="AE31" i="5"/>
  <c r="Y31" i="5"/>
  <c r="S31" i="5"/>
  <c r="BK30" i="5"/>
  <c r="BE30" i="5"/>
  <c r="AY30" i="5"/>
  <c r="AS30" i="5"/>
  <c r="AL30" i="5"/>
  <c r="AG30" i="5"/>
  <c r="AA30" i="5"/>
  <c r="T30" i="5"/>
  <c r="BI27" i="5"/>
  <c r="BC27" i="5"/>
  <c r="AX27" i="5"/>
  <c r="AQ27" i="5"/>
  <c r="AK27" i="5"/>
  <c r="AE27" i="5"/>
  <c r="Y27" i="5"/>
  <c r="S27" i="5"/>
  <c r="BK26" i="5"/>
  <c r="BE26" i="5"/>
  <c r="AY26" i="5"/>
  <c r="AS26" i="5"/>
  <c r="AL26" i="5"/>
  <c r="AG26" i="5"/>
  <c r="AA26" i="5"/>
  <c r="T26" i="5"/>
  <c r="BI23" i="5"/>
  <c r="BC23" i="5"/>
  <c r="AX23" i="5"/>
  <c r="AQ23" i="5"/>
  <c r="AK23" i="5"/>
  <c r="AE23" i="5"/>
  <c r="Y23" i="5"/>
  <c r="S23" i="5"/>
  <c r="BK22" i="5"/>
  <c r="BE22" i="5"/>
  <c r="AY22" i="5"/>
  <c r="AS22" i="5"/>
  <c r="AL22" i="5"/>
  <c r="AG22" i="5"/>
  <c r="AA22" i="5"/>
  <c r="T22" i="5"/>
  <c r="BI19" i="5"/>
  <c r="BC19" i="5"/>
  <c r="AX19" i="5"/>
  <c r="AQ19" i="5"/>
  <c r="AK19" i="5"/>
  <c r="AE19" i="5"/>
  <c r="Y19" i="5"/>
  <c r="S19" i="5"/>
  <c r="BK18" i="5"/>
  <c r="BE18" i="5"/>
  <c r="AY18" i="5"/>
  <c r="AS18" i="5"/>
  <c r="AL18" i="5"/>
  <c r="AG18" i="5"/>
  <c r="AA18" i="5"/>
  <c r="T18" i="5"/>
  <c r="BI15" i="5"/>
  <c r="BC15" i="5"/>
  <c r="AX15" i="5"/>
  <c r="AQ15" i="5"/>
  <c r="AK15" i="5"/>
  <c r="AE15" i="5"/>
  <c r="Y15" i="5"/>
  <c r="S15" i="5"/>
  <c r="BK14" i="5"/>
  <c r="BE14" i="5"/>
  <c r="AY14" i="5"/>
  <c r="AS14" i="5"/>
  <c r="AL14" i="5"/>
  <c r="AG14" i="5"/>
  <c r="AA14" i="5"/>
  <c r="T14" i="5"/>
  <c r="BI11" i="5"/>
  <c r="BC11" i="5"/>
  <c r="AX11" i="5"/>
  <c r="AQ11" i="5"/>
  <c r="AK11" i="5"/>
  <c r="AE11" i="5"/>
  <c r="Y11" i="5"/>
  <c r="S11" i="5"/>
  <c r="BK10" i="5"/>
  <c r="BE10" i="5"/>
  <c r="AY10" i="5"/>
  <c r="AS10" i="5"/>
  <c r="AL10" i="5"/>
  <c r="AG10" i="5"/>
  <c r="AA10" i="5"/>
  <c r="T10" i="5"/>
  <c r="BI37" i="6"/>
  <c r="BB37" i="6"/>
  <c r="AW37" i="6"/>
  <c r="AQ37" i="6"/>
  <c r="AJ37" i="6"/>
  <c r="AD37" i="6"/>
  <c r="Y37" i="6"/>
  <c r="R37" i="6"/>
  <c r="S36" i="6"/>
  <c r="W36" i="6"/>
  <c r="AB36" i="6"/>
  <c r="AG36" i="6"/>
  <c r="AK36" i="6"/>
  <c r="AP36" i="6"/>
  <c r="AT36" i="6"/>
  <c r="AY36" i="6"/>
  <c r="BC36" i="6"/>
  <c r="BH36" i="6"/>
  <c r="BI35" i="6"/>
  <c r="BB35" i="6"/>
  <c r="AW35" i="6"/>
  <c r="AQ35" i="6"/>
  <c r="AJ35" i="6"/>
  <c r="AD35" i="6"/>
  <c r="Y35" i="6"/>
  <c r="R35" i="6"/>
  <c r="S34" i="6"/>
  <c r="W34" i="6"/>
  <c r="AB34" i="6"/>
  <c r="AG34" i="6"/>
  <c r="AK34" i="6"/>
  <c r="AP34" i="6"/>
  <c r="AT34" i="6"/>
  <c r="AY34" i="6"/>
  <c r="BC34" i="6"/>
  <c r="BH34" i="6"/>
  <c r="BI33" i="6"/>
  <c r="BB33" i="6"/>
  <c r="AW33" i="6"/>
  <c r="AQ33" i="6"/>
  <c r="AJ33" i="6"/>
  <c r="AD33" i="6"/>
  <c r="Y33" i="6"/>
  <c r="R33" i="6"/>
  <c r="S32" i="6"/>
  <c r="W32" i="6"/>
  <c r="AB32" i="6"/>
  <c r="AG32" i="6"/>
  <c r="AK32" i="6"/>
  <c r="AP32" i="6"/>
  <c r="AT32" i="6"/>
  <c r="AY32" i="6"/>
  <c r="BC32" i="6"/>
  <c r="BH32" i="6"/>
  <c r="BI31" i="6"/>
  <c r="BB31" i="6"/>
  <c r="AW31" i="6"/>
  <c r="AQ31" i="6"/>
  <c r="AJ31" i="6"/>
  <c r="AD31" i="6"/>
  <c r="Y31" i="6"/>
  <c r="R31" i="6"/>
  <c r="S30" i="6"/>
  <c r="W30" i="6"/>
  <c r="AB30" i="6"/>
  <c r="AG30" i="6"/>
  <c r="AK30" i="6"/>
  <c r="AP30" i="6"/>
  <c r="AT30" i="6"/>
  <c r="AY30" i="6"/>
  <c r="BC30" i="6"/>
  <c r="BH30" i="6"/>
  <c r="BI29" i="6"/>
  <c r="BB29" i="6"/>
  <c r="AW29" i="6"/>
  <c r="AQ29" i="6"/>
  <c r="AJ29" i="6"/>
  <c r="AD29" i="6"/>
  <c r="Y29" i="6"/>
  <c r="R29" i="6"/>
  <c r="S28" i="6"/>
  <c r="W28" i="6"/>
  <c r="AB28" i="6"/>
  <c r="AG28" i="6"/>
  <c r="AK28" i="6"/>
  <c r="AP28" i="6"/>
  <c r="AT28" i="6"/>
  <c r="AY28" i="6"/>
  <c r="BC28" i="6"/>
  <c r="BH28" i="6"/>
  <c r="BI27" i="6"/>
  <c r="BB27" i="6"/>
  <c r="AW27" i="6"/>
  <c r="AQ27" i="6"/>
  <c r="AJ27" i="6"/>
  <c r="AD27" i="6"/>
  <c r="Y27" i="6"/>
  <c r="R27" i="6"/>
  <c r="S26" i="6"/>
  <c r="W26" i="6"/>
  <c r="AB26" i="6"/>
  <c r="AG26" i="6"/>
  <c r="AK26" i="6"/>
  <c r="AP26" i="6"/>
  <c r="AT26" i="6"/>
  <c r="AY26" i="6"/>
  <c r="BC26" i="6"/>
  <c r="BH26" i="6"/>
  <c r="BI25" i="6"/>
  <c r="BB25" i="6"/>
  <c r="AW25" i="6"/>
  <c r="AQ25" i="6"/>
  <c r="AJ25" i="6"/>
  <c r="AD25" i="6"/>
  <c r="Y25" i="6"/>
  <c r="R25" i="6"/>
  <c r="S24" i="6"/>
  <c r="W24" i="6"/>
  <c r="AB24" i="6"/>
  <c r="AG24" i="6"/>
  <c r="AK24" i="6"/>
  <c r="AP24" i="6"/>
  <c r="AT24" i="6"/>
  <c r="AY24" i="6"/>
  <c r="BC24" i="6"/>
  <c r="BH24" i="6"/>
  <c r="BI23" i="6"/>
  <c r="BB23" i="6"/>
  <c r="AW23" i="6"/>
  <c r="AQ23" i="6"/>
  <c r="AJ23" i="6"/>
  <c r="AD23" i="6"/>
  <c r="Y23" i="6"/>
  <c r="R23" i="6"/>
  <c r="S22" i="6"/>
  <c r="W22" i="6"/>
  <c r="AB22" i="6"/>
  <c r="AG22" i="6"/>
  <c r="AK22" i="6"/>
  <c r="AP22" i="6"/>
  <c r="AT22" i="6"/>
  <c r="AY22" i="6"/>
  <c r="BC22" i="6"/>
  <c r="BH22" i="6"/>
  <c r="BI21" i="6"/>
  <c r="BB21" i="6"/>
  <c r="AW21" i="6"/>
  <c r="AQ21" i="6"/>
  <c r="AJ21" i="6"/>
  <c r="AD21" i="6"/>
  <c r="Y21" i="6"/>
  <c r="R21" i="6"/>
  <c r="S20" i="6"/>
  <c r="W20" i="6"/>
  <c r="AB20" i="6"/>
  <c r="AG20" i="6"/>
  <c r="AK20" i="6"/>
  <c r="AP20" i="6"/>
  <c r="AT20" i="6"/>
  <c r="AY20" i="6"/>
  <c r="BC20" i="6"/>
  <c r="BH20" i="6"/>
  <c r="BI19" i="6"/>
  <c r="BB19" i="6"/>
  <c r="AW19" i="6"/>
  <c r="AQ19" i="6"/>
  <c r="AJ19" i="6"/>
  <c r="AD19" i="6"/>
  <c r="Y19" i="6"/>
  <c r="R19" i="6"/>
  <c r="S18" i="6"/>
  <c r="W18" i="6"/>
  <c r="AB18" i="6"/>
  <c r="AG18" i="6"/>
  <c r="AK18" i="6"/>
  <c r="AP18" i="6"/>
  <c r="AT18" i="6"/>
  <c r="AY18" i="6"/>
  <c r="BC18" i="6"/>
  <c r="BH18" i="6"/>
  <c r="BI17" i="6"/>
  <c r="BB17" i="6"/>
  <c r="AW17" i="6"/>
  <c r="AQ17" i="6"/>
  <c r="AJ17" i="6"/>
  <c r="AD17" i="6"/>
  <c r="Y17" i="6"/>
  <c r="R17" i="6"/>
  <c r="S16" i="6"/>
  <c r="W16" i="6"/>
  <c r="AB16" i="6"/>
  <c r="AG16" i="6"/>
  <c r="AK16" i="6"/>
  <c r="AP16" i="6"/>
  <c r="AT16" i="6"/>
  <c r="AY16" i="6"/>
  <c r="BC16" i="6"/>
  <c r="BH16" i="6"/>
  <c r="BI15" i="6"/>
  <c r="BB15" i="6"/>
  <c r="AW15" i="6"/>
  <c r="AQ15" i="6"/>
  <c r="AJ15" i="6"/>
  <c r="AD15" i="6"/>
  <c r="Y15" i="6"/>
  <c r="R15" i="6"/>
  <c r="S14" i="6"/>
  <c r="W14" i="6"/>
  <c r="AB14" i="6"/>
  <c r="AG14" i="6"/>
  <c r="AK14" i="6"/>
  <c r="AP14" i="6"/>
  <c r="AT14" i="6"/>
  <c r="AY14" i="6"/>
  <c r="BC14" i="6"/>
  <c r="BH14" i="6"/>
  <c r="BI13" i="6"/>
  <c r="BB13" i="6"/>
  <c r="AW13" i="6"/>
  <c r="AQ13" i="6"/>
  <c r="AJ13" i="6"/>
  <c r="AD13" i="6"/>
  <c r="Y13" i="6"/>
  <c r="R13" i="6"/>
  <c r="S12" i="6"/>
  <c r="W12" i="6"/>
  <c r="AB12" i="6"/>
  <c r="AG12" i="6"/>
  <c r="AK12" i="6"/>
  <c r="AP12" i="6"/>
  <c r="AT12" i="6"/>
  <c r="AY12" i="6"/>
  <c r="BC12" i="6"/>
  <c r="BH12" i="6"/>
  <c r="BI11" i="6"/>
  <c r="BB11" i="6"/>
  <c r="AW11" i="6"/>
  <c r="AQ11" i="6"/>
  <c r="AJ11" i="6"/>
  <c r="AD11" i="6"/>
  <c r="Y11" i="6"/>
  <c r="R11" i="6"/>
  <c r="S10" i="6"/>
  <c r="W10" i="6"/>
  <c r="AB10" i="6"/>
  <c r="AG10" i="6"/>
  <c r="AK10" i="6"/>
  <c r="AP10" i="6"/>
  <c r="AT10" i="6"/>
  <c r="AY10" i="6"/>
  <c r="BC10" i="6"/>
  <c r="BH10" i="6"/>
  <c r="BI9" i="6"/>
  <c r="BI39" i="6" s="1"/>
  <c r="I50" i="6" s="1"/>
  <c r="BB9" i="6"/>
  <c r="BB39" i="6" s="1"/>
  <c r="H51" i="6" s="1"/>
  <c r="AW9" i="6"/>
  <c r="AQ9" i="6"/>
  <c r="AQ39" i="6" s="1"/>
  <c r="G48" i="6" s="1"/>
  <c r="AJ9" i="6"/>
  <c r="AJ39" i="6" s="1"/>
  <c r="F49" i="6" s="1"/>
  <c r="AD9" i="6"/>
  <c r="AD39" i="6" s="1"/>
  <c r="E51" i="6" s="1"/>
  <c r="Y9" i="6"/>
  <c r="Y39" i="6" s="1"/>
  <c r="E46" i="6" s="1"/>
  <c r="R9" i="6"/>
  <c r="R39" i="6" s="1"/>
  <c r="D47" i="6" s="1"/>
  <c r="AH39" i="6"/>
  <c r="F47" i="6" s="1"/>
  <c r="O39" i="6"/>
  <c r="M9" i="2" s="1"/>
  <c r="S8" i="6"/>
  <c r="W8" i="6"/>
  <c r="W39" i="6" s="1"/>
  <c r="D52" i="6" s="1"/>
  <c r="AB8" i="6"/>
  <c r="AB39" i="6" s="1"/>
  <c r="E49" i="6" s="1"/>
  <c r="AG8" i="6"/>
  <c r="AG39" i="6" s="1"/>
  <c r="F46" i="6" s="1"/>
  <c r="AK8" i="6"/>
  <c r="AP8" i="6"/>
  <c r="AP39" i="6" s="1"/>
  <c r="G47" i="6" s="1"/>
  <c r="AT8" i="6"/>
  <c r="AT39" i="6" s="1"/>
  <c r="G51" i="6" s="1"/>
  <c r="AY8" i="6"/>
  <c r="AY39" i="6" s="1"/>
  <c r="H48" i="6" s="1"/>
  <c r="BC8" i="6"/>
  <c r="BH8" i="6"/>
  <c r="BH39" i="6" s="1"/>
  <c r="I49" i="6" s="1"/>
  <c r="BG37" i="7"/>
  <c r="AX37" i="7"/>
  <c r="AO37" i="7"/>
  <c r="AE37" i="7"/>
  <c r="V37" i="7"/>
  <c r="BH36" i="7"/>
  <c r="AY36" i="7"/>
  <c r="AP36" i="7"/>
  <c r="AG36" i="7"/>
  <c r="W36" i="7"/>
  <c r="T35" i="7"/>
  <c r="Y35" i="7"/>
  <c r="AC35" i="7"/>
  <c r="AH35" i="7"/>
  <c r="AL35" i="7"/>
  <c r="AQ35" i="7"/>
  <c r="AU35" i="7"/>
  <c r="AZ35" i="7"/>
  <c r="BE35" i="7"/>
  <c r="BI35" i="7"/>
  <c r="Q35" i="7"/>
  <c r="U35" i="7"/>
  <c r="Z35" i="7"/>
  <c r="AD35" i="7"/>
  <c r="AI35" i="7"/>
  <c r="AM35" i="7"/>
  <c r="AR35" i="7"/>
  <c r="AW35" i="7"/>
  <c r="BA35" i="7"/>
  <c r="BF35" i="7"/>
  <c r="BJ35" i="7"/>
  <c r="BC34" i="7"/>
  <c r="AT34" i="7"/>
  <c r="AK34" i="7"/>
  <c r="AB34" i="7"/>
  <c r="BG33" i="7"/>
  <c r="AX33" i="7"/>
  <c r="AO33" i="7"/>
  <c r="AE33" i="7"/>
  <c r="V33" i="7"/>
  <c r="BH32" i="7"/>
  <c r="AY32" i="7"/>
  <c r="AP32" i="7"/>
  <c r="AG32" i="7"/>
  <c r="W32" i="7"/>
  <c r="T31" i="7"/>
  <c r="Y31" i="7"/>
  <c r="AC31" i="7"/>
  <c r="AH31" i="7"/>
  <c r="AL31" i="7"/>
  <c r="AQ31" i="7"/>
  <c r="AU31" i="7"/>
  <c r="AZ31" i="7"/>
  <c r="BE31" i="7"/>
  <c r="BI31" i="7"/>
  <c r="Q31" i="7"/>
  <c r="U31" i="7"/>
  <c r="Z31" i="7"/>
  <c r="AD31" i="7"/>
  <c r="AI31" i="7"/>
  <c r="AM31" i="7"/>
  <c r="AR31" i="7"/>
  <c r="AW31" i="7"/>
  <c r="BA31" i="7"/>
  <c r="BF31" i="7"/>
  <c r="BJ31" i="7"/>
  <c r="S29" i="7"/>
  <c r="W29" i="7"/>
  <c r="AB29" i="7"/>
  <c r="AG29" i="7"/>
  <c r="AK29" i="7"/>
  <c r="AP29" i="7"/>
  <c r="AT29" i="7"/>
  <c r="AY29" i="7"/>
  <c r="BC29" i="7"/>
  <c r="BH29" i="7"/>
  <c r="R29" i="7"/>
  <c r="Y29" i="7"/>
  <c r="AD29" i="7"/>
  <c r="AJ29" i="7"/>
  <c r="AQ29" i="7"/>
  <c r="AW29" i="7"/>
  <c r="BB29" i="7"/>
  <c r="BI29" i="7"/>
  <c r="T29" i="7"/>
  <c r="Z29" i="7"/>
  <c r="AE29" i="7"/>
  <c r="AL29" i="7"/>
  <c r="AR29" i="7"/>
  <c r="AX29" i="7"/>
  <c r="BE29" i="7"/>
  <c r="BJ29" i="7"/>
  <c r="S27" i="7"/>
  <c r="W27" i="7"/>
  <c r="AB27" i="7"/>
  <c r="AG27" i="7"/>
  <c r="AK27" i="7"/>
  <c r="AP27" i="7"/>
  <c r="AT27" i="7"/>
  <c r="AY27" i="7"/>
  <c r="BC27" i="7"/>
  <c r="BH27" i="7"/>
  <c r="R27" i="7"/>
  <c r="Y27" i="7"/>
  <c r="AD27" i="7"/>
  <c r="AJ27" i="7"/>
  <c r="AQ27" i="7"/>
  <c r="AW27" i="7"/>
  <c r="BB27" i="7"/>
  <c r="BI27" i="7"/>
  <c r="T27" i="7"/>
  <c r="Z27" i="7"/>
  <c r="AE27" i="7"/>
  <c r="AL27" i="7"/>
  <c r="AR27" i="7"/>
  <c r="AX27" i="7"/>
  <c r="BE27" i="7"/>
  <c r="BJ27" i="7"/>
  <c r="S25" i="7"/>
  <c r="W25" i="7"/>
  <c r="AB25" i="7"/>
  <c r="AG25" i="7"/>
  <c r="AK25" i="7"/>
  <c r="AP25" i="7"/>
  <c r="AT25" i="7"/>
  <c r="AY25" i="7"/>
  <c r="BC25" i="7"/>
  <c r="BH25" i="7"/>
  <c r="R25" i="7"/>
  <c r="Y25" i="7"/>
  <c r="AD25" i="7"/>
  <c r="AJ25" i="7"/>
  <c r="AQ25" i="7"/>
  <c r="AW25" i="7"/>
  <c r="BB25" i="7"/>
  <c r="BI25" i="7"/>
  <c r="T25" i="7"/>
  <c r="Z25" i="7"/>
  <c r="AE25" i="7"/>
  <c r="AL25" i="7"/>
  <c r="AR25" i="7"/>
  <c r="AX25" i="7"/>
  <c r="BE25" i="7"/>
  <c r="BJ25" i="7"/>
  <c r="S23" i="7"/>
  <c r="W23" i="7"/>
  <c r="AB23" i="7"/>
  <c r="AG23" i="7"/>
  <c r="AK23" i="7"/>
  <c r="AP23" i="7"/>
  <c r="AT23" i="7"/>
  <c r="AY23" i="7"/>
  <c r="BC23" i="7"/>
  <c r="BH23" i="7"/>
  <c r="R23" i="7"/>
  <c r="Y23" i="7"/>
  <c r="AD23" i="7"/>
  <c r="AJ23" i="7"/>
  <c r="AQ23" i="7"/>
  <c r="AW23" i="7"/>
  <c r="BB23" i="7"/>
  <c r="BI23" i="7"/>
  <c r="T23" i="7"/>
  <c r="Z23" i="7"/>
  <c r="AE23" i="7"/>
  <c r="AL23" i="7"/>
  <c r="AR23" i="7"/>
  <c r="AX23" i="7"/>
  <c r="BE23" i="7"/>
  <c r="BJ23" i="7"/>
  <c r="S21" i="7"/>
  <c r="W21" i="7"/>
  <c r="AB21" i="7"/>
  <c r="AG21" i="7"/>
  <c r="AK21" i="7"/>
  <c r="AP21" i="7"/>
  <c r="AT21" i="7"/>
  <c r="AY21" i="7"/>
  <c r="BC21" i="7"/>
  <c r="BH21" i="7"/>
  <c r="R21" i="7"/>
  <c r="Y21" i="7"/>
  <c r="AD21" i="7"/>
  <c r="AJ21" i="7"/>
  <c r="AQ21" i="7"/>
  <c r="AW21" i="7"/>
  <c r="BB21" i="7"/>
  <c r="BI21" i="7"/>
  <c r="T21" i="7"/>
  <c r="Z21" i="7"/>
  <c r="AE21" i="7"/>
  <c r="AL21" i="7"/>
  <c r="AR21" i="7"/>
  <c r="AX21" i="7"/>
  <c r="BE21" i="7"/>
  <c r="BJ21" i="7"/>
  <c r="BG19" i="7"/>
  <c r="AU19" i="7"/>
  <c r="AI19" i="7"/>
  <c r="V19" i="7"/>
  <c r="BG17" i="7"/>
  <c r="AU17" i="7"/>
  <c r="AI17" i="7"/>
  <c r="V17" i="7"/>
  <c r="BG15" i="7"/>
  <c r="AU15" i="7"/>
  <c r="AI15" i="7"/>
  <c r="V15" i="7"/>
  <c r="O10" i="7"/>
  <c r="BE10" i="7"/>
  <c r="BJ9" i="7"/>
  <c r="AT9" i="7"/>
  <c r="AG9" i="7"/>
  <c r="BA37" i="8"/>
  <c r="AM37" i="8"/>
  <c r="BA36" i="8"/>
  <c r="AM36" i="8"/>
  <c r="BA35" i="8"/>
  <c r="AB35" i="8"/>
  <c r="AO34" i="8"/>
  <c r="AO33" i="8"/>
  <c r="AO32" i="8"/>
  <c r="AO31" i="8"/>
  <c r="AO30" i="8"/>
  <c r="AO29" i="8"/>
  <c r="BH35" i="5"/>
  <c r="BB35" i="5"/>
  <c r="AU35" i="5"/>
  <c r="AP35" i="5"/>
  <c r="AJ35" i="5"/>
  <c r="AC35" i="5"/>
  <c r="W35" i="5"/>
  <c r="R35" i="5"/>
  <c r="BH31" i="5"/>
  <c r="BB31" i="5"/>
  <c r="AU31" i="5"/>
  <c r="AP31" i="5"/>
  <c r="AJ31" i="5"/>
  <c r="AC31" i="5"/>
  <c r="W31" i="5"/>
  <c r="R31" i="5"/>
  <c r="BH27" i="5"/>
  <c r="BB27" i="5"/>
  <c r="AU27" i="5"/>
  <c r="AP27" i="5"/>
  <c r="AJ27" i="5"/>
  <c r="AC27" i="5"/>
  <c r="W27" i="5"/>
  <c r="R27" i="5"/>
  <c r="BH23" i="5"/>
  <c r="BB23" i="5"/>
  <c r="AU23" i="5"/>
  <c r="AP23" i="5"/>
  <c r="AJ23" i="5"/>
  <c r="AC23" i="5"/>
  <c r="W23" i="5"/>
  <c r="R23" i="5"/>
  <c r="BH19" i="5"/>
  <c r="BB19" i="5"/>
  <c r="AU19" i="5"/>
  <c r="AP19" i="5"/>
  <c r="AJ19" i="5"/>
  <c r="AC19" i="5"/>
  <c r="W19" i="5"/>
  <c r="R19" i="5"/>
  <c r="BH15" i="5"/>
  <c r="BB15" i="5"/>
  <c r="AU15" i="5"/>
  <c r="AP15" i="5"/>
  <c r="AJ15" i="5"/>
  <c r="AC15" i="5"/>
  <c r="W15" i="5"/>
  <c r="R15" i="5"/>
  <c r="BH11" i="5"/>
  <c r="BB11" i="5"/>
  <c r="AU11" i="5"/>
  <c r="AP11" i="5"/>
  <c r="AJ11" i="5"/>
  <c r="AC11" i="5"/>
  <c r="W11" i="5"/>
  <c r="R11" i="5"/>
  <c r="BG37" i="6"/>
  <c r="BA37" i="6"/>
  <c r="AU37" i="6"/>
  <c r="AO37" i="6"/>
  <c r="AI37" i="6"/>
  <c r="AC37" i="6"/>
  <c r="V37" i="6"/>
  <c r="Q37" i="6"/>
  <c r="BG35" i="6"/>
  <c r="BA35" i="6"/>
  <c r="AU35" i="6"/>
  <c r="AO35" i="6"/>
  <c r="AI35" i="6"/>
  <c r="AC35" i="6"/>
  <c r="V35" i="6"/>
  <c r="Q35" i="6"/>
  <c r="BG33" i="6"/>
  <c r="BA33" i="6"/>
  <c r="AU33" i="6"/>
  <c r="AO33" i="6"/>
  <c r="AI33" i="6"/>
  <c r="AC33" i="6"/>
  <c r="V33" i="6"/>
  <c r="Q33" i="6"/>
  <c r="BG31" i="6"/>
  <c r="BA31" i="6"/>
  <c r="AU31" i="6"/>
  <c r="AO31" i="6"/>
  <c r="AI31" i="6"/>
  <c r="AC31" i="6"/>
  <c r="V31" i="6"/>
  <c r="Q31" i="6"/>
  <c r="BG29" i="6"/>
  <c r="BA29" i="6"/>
  <c r="AU29" i="6"/>
  <c r="AO29" i="6"/>
  <c r="AI29" i="6"/>
  <c r="AC29" i="6"/>
  <c r="V29" i="6"/>
  <c r="Q29" i="6"/>
  <c r="BG27" i="6"/>
  <c r="BA27" i="6"/>
  <c r="AU27" i="6"/>
  <c r="AO27" i="6"/>
  <c r="AI27" i="6"/>
  <c r="AC27" i="6"/>
  <c r="V27" i="6"/>
  <c r="Q27" i="6"/>
  <c r="BG25" i="6"/>
  <c r="BA25" i="6"/>
  <c r="AU25" i="6"/>
  <c r="AO25" i="6"/>
  <c r="AI25" i="6"/>
  <c r="AC25" i="6"/>
  <c r="V25" i="6"/>
  <c r="Q25" i="6"/>
  <c r="BG23" i="6"/>
  <c r="BA23" i="6"/>
  <c r="AU23" i="6"/>
  <c r="AO23" i="6"/>
  <c r="AI23" i="6"/>
  <c r="AC23" i="6"/>
  <c r="V23" i="6"/>
  <c r="Q23" i="6"/>
  <c r="BG21" i="6"/>
  <c r="BA21" i="6"/>
  <c r="AU21" i="6"/>
  <c r="AO21" i="6"/>
  <c r="AI21" i="6"/>
  <c r="AC21" i="6"/>
  <c r="V21" i="6"/>
  <c r="Q21" i="6"/>
  <c r="BG19" i="6"/>
  <c r="BA19" i="6"/>
  <c r="AU19" i="6"/>
  <c r="AO19" i="6"/>
  <c r="AI19" i="6"/>
  <c r="AC19" i="6"/>
  <c r="V19" i="6"/>
  <c r="Q19" i="6"/>
  <c r="BG17" i="6"/>
  <c r="BA17" i="6"/>
  <c r="AU17" i="6"/>
  <c r="AO17" i="6"/>
  <c r="AI17" i="6"/>
  <c r="AC17" i="6"/>
  <c r="V17" i="6"/>
  <c r="Q17" i="6"/>
  <c r="BG15" i="6"/>
  <c r="BA15" i="6"/>
  <c r="AU15" i="6"/>
  <c r="AO15" i="6"/>
  <c r="AI15" i="6"/>
  <c r="AC15" i="6"/>
  <c r="V15" i="6"/>
  <c r="Q15" i="6"/>
  <c r="BG13" i="6"/>
  <c r="BA13" i="6"/>
  <c r="AU13" i="6"/>
  <c r="AO13" i="6"/>
  <c r="AI13" i="6"/>
  <c r="AC13" i="6"/>
  <c r="V13" i="6"/>
  <c r="Q13" i="6"/>
  <c r="BG11" i="6"/>
  <c r="BA11" i="6"/>
  <c r="AU11" i="6"/>
  <c r="AO11" i="6"/>
  <c r="AI11" i="6"/>
  <c r="AC11" i="6"/>
  <c r="V11" i="6"/>
  <c r="Q11" i="6"/>
  <c r="BG9" i="6"/>
  <c r="BG39" i="6" s="1"/>
  <c r="I48" i="6" s="1"/>
  <c r="BA9" i="6"/>
  <c r="BA39" i="6" s="1"/>
  <c r="H50" i="6" s="1"/>
  <c r="AU9" i="6"/>
  <c r="AU39" i="6" s="1"/>
  <c r="G52" i="6" s="1"/>
  <c r="AO9" i="6"/>
  <c r="AO39" i="6" s="1"/>
  <c r="G46" i="6" s="1"/>
  <c r="AI9" i="6"/>
  <c r="AI39" i="6" s="1"/>
  <c r="F48" i="6" s="1"/>
  <c r="AC9" i="6"/>
  <c r="AC39" i="6" s="1"/>
  <c r="E50" i="6" s="1"/>
  <c r="V9" i="6"/>
  <c r="V39" i="6" s="1"/>
  <c r="D51" i="6" s="1"/>
  <c r="Q9" i="6"/>
  <c r="Q39" i="6" s="1"/>
  <c r="D46" i="6" s="1"/>
  <c r="BE39" i="6"/>
  <c r="I46" i="6" s="1"/>
  <c r="AL39" i="6"/>
  <c r="F51" i="6" s="1"/>
  <c r="T39" i="6"/>
  <c r="D49" i="6" s="1"/>
  <c r="BC37" i="7"/>
  <c r="AT37" i="7"/>
  <c r="AK37" i="7"/>
  <c r="AB37" i="7"/>
  <c r="S37" i="7"/>
  <c r="T34" i="7"/>
  <c r="Y34" i="7"/>
  <c r="AC34" i="7"/>
  <c r="AH34" i="7"/>
  <c r="AL34" i="7"/>
  <c r="AQ34" i="7"/>
  <c r="AU34" i="7"/>
  <c r="AZ34" i="7"/>
  <c r="BE34" i="7"/>
  <c r="BI34" i="7"/>
  <c r="Q34" i="7"/>
  <c r="U34" i="7"/>
  <c r="Z34" i="7"/>
  <c r="AD34" i="7"/>
  <c r="AI34" i="7"/>
  <c r="AM34" i="7"/>
  <c r="AR34" i="7"/>
  <c r="AW34" i="7"/>
  <c r="BA34" i="7"/>
  <c r="BF34" i="7"/>
  <c r="BJ34" i="7"/>
  <c r="BC33" i="7"/>
  <c r="AT33" i="7"/>
  <c r="AK33" i="7"/>
  <c r="AB33" i="7"/>
  <c r="S33" i="7"/>
  <c r="T37" i="8"/>
  <c r="Y37" i="8"/>
  <c r="AC37" i="8"/>
  <c r="AH37" i="8"/>
  <c r="AL37" i="8"/>
  <c r="AQ37" i="8"/>
  <c r="AU37" i="8"/>
  <c r="AZ37" i="8"/>
  <c r="BE37" i="8"/>
  <c r="BI37" i="8"/>
  <c r="R37" i="8"/>
  <c r="W37" i="8"/>
  <c r="AD37" i="8"/>
  <c r="AJ37" i="8"/>
  <c r="AP37" i="8"/>
  <c r="AW37" i="8"/>
  <c r="BB37" i="8"/>
  <c r="BH37" i="8"/>
  <c r="S37" i="8"/>
  <c r="Z37" i="8"/>
  <c r="AE37" i="8"/>
  <c r="AK37" i="8"/>
  <c r="AR37" i="8"/>
  <c r="AX37" i="8"/>
  <c r="BC37" i="8"/>
  <c r="BJ37" i="8"/>
  <c r="U37" i="8"/>
  <c r="AG37" i="8"/>
  <c r="AS37" i="8"/>
  <c r="BF37" i="8"/>
  <c r="T36" i="8"/>
  <c r="Y36" i="8"/>
  <c r="AC36" i="8"/>
  <c r="AH36" i="8"/>
  <c r="AL36" i="8"/>
  <c r="AQ36" i="8"/>
  <c r="AU36" i="8"/>
  <c r="AZ36" i="8"/>
  <c r="BE36" i="8"/>
  <c r="BI36" i="8"/>
  <c r="R36" i="8"/>
  <c r="W36" i="8"/>
  <c r="AD36" i="8"/>
  <c r="AJ36" i="8"/>
  <c r="AP36" i="8"/>
  <c r="AW36" i="8"/>
  <c r="BB36" i="8"/>
  <c r="BH36" i="8"/>
  <c r="S36" i="8"/>
  <c r="Z36" i="8"/>
  <c r="AE36" i="8"/>
  <c r="AK36" i="8"/>
  <c r="AR36" i="8"/>
  <c r="AX36" i="8"/>
  <c r="BC36" i="8"/>
  <c r="BJ36" i="8"/>
  <c r="U36" i="8"/>
  <c r="AG36" i="8"/>
  <c r="AS36" i="8"/>
  <c r="BF36" i="8"/>
  <c r="AY35" i="8"/>
  <c r="AA35" i="8"/>
  <c r="AB34" i="8"/>
  <c r="AB33" i="8"/>
  <c r="AB32" i="8"/>
  <c r="AB31" i="8"/>
  <c r="AB30" i="8"/>
  <c r="AB29" i="8"/>
  <c r="S14" i="7"/>
  <c r="W14" i="7"/>
  <c r="AB14" i="7"/>
  <c r="AG14" i="7"/>
  <c r="AK14" i="7"/>
  <c r="AP14" i="7"/>
  <c r="AT14" i="7"/>
  <c r="AY14" i="7"/>
  <c r="BC14" i="7"/>
  <c r="BH14" i="7"/>
  <c r="U14" i="7"/>
  <c r="AA14" i="7"/>
  <c r="AH14" i="7"/>
  <c r="AM14" i="7"/>
  <c r="AS14" i="7"/>
  <c r="AZ14" i="7"/>
  <c r="BF14" i="7"/>
  <c r="BK14" i="7"/>
  <c r="Q14" i="7"/>
  <c r="V14" i="7"/>
  <c r="AC14" i="7"/>
  <c r="AI14" i="7"/>
  <c r="AO14" i="7"/>
  <c r="AU14" i="7"/>
  <c r="BA14" i="7"/>
  <c r="BG14" i="7"/>
  <c r="R13" i="7"/>
  <c r="V13" i="7"/>
  <c r="AA13" i="7"/>
  <c r="AA39" i="7" s="1"/>
  <c r="E48" i="7" s="1"/>
  <c r="AE13" i="7"/>
  <c r="AJ13" i="7"/>
  <c r="AO13" i="7"/>
  <c r="AS13" i="7"/>
  <c r="AS39" i="7" s="1"/>
  <c r="G50" i="7" s="1"/>
  <c r="AX13" i="7"/>
  <c r="BB13" i="7"/>
  <c r="BG13" i="7"/>
  <c r="BK13" i="7"/>
  <c r="BK39" i="7" s="1"/>
  <c r="I52" i="7" s="1"/>
  <c r="U13" i="7"/>
  <c r="AB13" i="7"/>
  <c r="AH13" i="7"/>
  <c r="AM13" i="7"/>
  <c r="AT13" i="7"/>
  <c r="AZ13" i="7"/>
  <c r="BF13" i="7"/>
  <c r="Q13" i="7"/>
  <c r="W13" i="7"/>
  <c r="AC13" i="7"/>
  <c r="AI13" i="7"/>
  <c r="AP13" i="7"/>
  <c r="AU13" i="7"/>
  <c r="BA13" i="7"/>
  <c r="BH13" i="7"/>
  <c r="S10" i="7"/>
  <c r="W10" i="7"/>
  <c r="AB10" i="7"/>
  <c r="AG10" i="7"/>
  <c r="AK10" i="7"/>
  <c r="AP10" i="7"/>
  <c r="AT10" i="7"/>
  <c r="AY10" i="7"/>
  <c r="BC10" i="7"/>
  <c r="BH10" i="7"/>
  <c r="Q10" i="7"/>
  <c r="V10" i="7"/>
  <c r="AC10" i="7"/>
  <c r="AI10" i="7"/>
  <c r="AO10" i="7"/>
  <c r="AU10" i="7"/>
  <c r="BA10" i="7"/>
  <c r="BG10" i="7"/>
  <c r="R10" i="7"/>
  <c r="Y10" i="7"/>
  <c r="AD10" i="7"/>
  <c r="AJ10" i="7"/>
  <c r="AQ10" i="7"/>
  <c r="AW10" i="7"/>
  <c r="BB10" i="7"/>
  <c r="BI10" i="7"/>
  <c r="AJ39" i="7"/>
  <c r="F49" i="7" s="1"/>
  <c r="T28" i="8"/>
  <c r="Y28" i="8"/>
  <c r="AC28" i="8"/>
  <c r="AH28" i="8"/>
  <c r="AL28" i="8"/>
  <c r="AQ28" i="8"/>
  <c r="AU28" i="8"/>
  <c r="AZ28" i="8"/>
  <c r="BI28" i="8"/>
  <c r="R28" i="8"/>
  <c r="W28" i="8"/>
  <c r="AD28" i="8"/>
  <c r="AJ28" i="8"/>
  <c r="AP28" i="8"/>
  <c r="AW28" i="8"/>
  <c r="BB28" i="8"/>
  <c r="BH28" i="8"/>
  <c r="S28" i="8"/>
  <c r="Z28" i="8"/>
  <c r="AE28" i="8"/>
  <c r="AK28" i="8"/>
  <c r="AR28" i="8"/>
  <c r="AX28" i="8"/>
  <c r="BC28" i="8"/>
  <c r="BJ28" i="8"/>
  <c r="BJ26" i="8"/>
  <c r="AR26" i="8"/>
  <c r="BC25" i="8"/>
  <c r="AK25" i="8"/>
  <c r="S25" i="8"/>
  <c r="BK24" i="8"/>
  <c r="AS24" i="8"/>
  <c r="BE23" i="8"/>
  <c r="AL23" i="8"/>
  <c r="T23" i="8"/>
  <c r="BG19" i="8"/>
  <c r="BA15" i="8"/>
  <c r="BB13" i="8"/>
  <c r="BA12" i="8"/>
  <c r="AI32" i="9"/>
  <c r="AI20" i="9"/>
  <c r="AR16" i="9"/>
  <c r="AQ15" i="9"/>
  <c r="Q16" i="11"/>
  <c r="U16" i="11"/>
  <c r="Z16" i="11"/>
  <c r="AD16" i="11"/>
  <c r="AI16" i="11"/>
  <c r="AM16" i="11"/>
  <c r="AR16" i="11"/>
  <c r="AW16" i="11"/>
  <c r="BA16" i="11"/>
  <c r="BF16" i="11"/>
  <c r="BJ16" i="11"/>
  <c r="T16" i="11"/>
  <c r="AA16" i="11"/>
  <c r="AG16" i="11"/>
  <c r="AL16" i="11"/>
  <c r="AS16" i="11"/>
  <c r="AY16" i="11"/>
  <c r="BE16" i="11"/>
  <c r="BK16" i="11"/>
  <c r="R16" i="11"/>
  <c r="Y16" i="11"/>
  <c r="AH16" i="11"/>
  <c r="AP16" i="11"/>
  <c r="AX16" i="11"/>
  <c r="BG16" i="11"/>
  <c r="S16" i="11"/>
  <c r="AB16" i="11"/>
  <c r="AJ16" i="11"/>
  <c r="AQ16" i="11"/>
  <c r="AZ16" i="11"/>
  <c r="BH16" i="11"/>
  <c r="V16" i="11"/>
  <c r="AC16" i="11"/>
  <c r="AK16" i="11"/>
  <c r="AT16" i="11"/>
  <c r="BB16" i="11"/>
  <c r="BI16" i="11"/>
  <c r="W16" i="11"/>
  <c r="BC16" i="11"/>
  <c r="AE16" i="11"/>
  <c r="AO16" i="11"/>
  <c r="AU16" i="11"/>
  <c r="S26" i="8"/>
  <c r="W26" i="8"/>
  <c r="AB26" i="8"/>
  <c r="AG26" i="8"/>
  <c r="AK26" i="8"/>
  <c r="AP26" i="8"/>
  <c r="AT26" i="8"/>
  <c r="AY26" i="8"/>
  <c r="BC26" i="8"/>
  <c r="BH26" i="8"/>
  <c r="T26" i="8"/>
  <c r="Y26" i="8"/>
  <c r="AC26" i="8"/>
  <c r="AH26" i="8"/>
  <c r="AL26" i="8"/>
  <c r="AQ26" i="8"/>
  <c r="AU26" i="8"/>
  <c r="AZ26" i="8"/>
  <c r="BE26" i="8"/>
  <c r="BI26" i="8"/>
  <c r="U26" i="8"/>
  <c r="AD26" i="8"/>
  <c r="AM26" i="8"/>
  <c r="AW26" i="8"/>
  <c r="BF26" i="8"/>
  <c r="V26" i="8"/>
  <c r="AE26" i="8"/>
  <c r="AO26" i="8"/>
  <c r="AX26" i="8"/>
  <c r="BG26" i="8"/>
  <c r="S24" i="8"/>
  <c r="W24" i="8"/>
  <c r="AB24" i="8"/>
  <c r="AG24" i="8"/>
  <c r="AK24" i="8"/>
  <c r="AP24" i="8"/>
  <c r="AT24" i="8"/>
  <c r="AY24" i="8"/>
  <c r="BC24" i="8"/>
  <c r="BH24" i="8"/>
  <c r="T24" i="8"/>
  <c r="Y24" i="8"/>
  <c r="AC24" i="8"/>
  <c r="AH24" i="8"/>
  <c r="AL24" i="8"/>
  <c r="AQ24" i="8"/>
  <c r="AU24" i="8"/>
  <c r="AZ24" i="8"/>
  <c r="BE24" i="8"/>
  <c r="BI24" i="8"/>
  <c r="V24" i="8"/>
  <c r="AE24" i="8"/>
  <c r="AO24" i="8"/>
  <c r="AX24" i="8"/>
  <c r="BG24" i="8"/>
  <c r="Q24" i="8"/>
  <c r="Z24" i="8"/>
  <c r="AI24" i="8"/>
  <c r="AR24" i="8"/>
  <c r="BA24" i="8"/>
  <c r="BJ24" i="8"/>
  <c r="T15" i="8"/>
  <c r="Y15" i="8"/>
  <c r="AC15" i="8"/>
  <c r="AH15" i="8"/>
  <c r="AL15" i="8"/>
  <c r="AQ15" i="8"/>
  <c r="AU15" i="8"/>
  <c r="AZ15" i="8"/>
  <c r="BE15" i="8"/>
  <c r="BI15" i="8"/>
  <c r="R15" i="8"/>
  <c r="W15" i="8"/>
  <c r="AD15" i="8"/>
  <c r="AJ15" i="8"/>
  <c r="AP15" i="8"/>
  <c r="AW15" i="8"/>
  <c r="BB15" i="8"/>
  <c r="BH15" i="8"/>
  <c r="S15" i="8"/>
  <c r="Z15" i="8"/>
  <c r="AE15" i="8"/>
  <c r="AK15" i="8"/>
  <c r="AR15" i="8"/>
  <c r="AX15" i="8"/>
  <c r="BC15" i="8"/>
  <c r="BJ15" i="8"/>
  <c r="V15" i="8"/>
  <c r="AI15" i="8"/>
  <c r="AT15" i="8"/>
  <c r="BG15" i="8"/>
  <c r="AA15" i="8"/>
  <c r="AM15" i="8"/>
  <c r="AY15" i="8"/>
  <c r="BK15" i="8"/>
  <c r="T13" i="8"/>
  <c r="Y13" i="8"/>
  <c r="AC13" i="8"/>
  <c r="AH13" i="8"/>
  <c r="AL13" i="8"/>
  <c r="AQ13" i="8"/>
  <c r="AU13" i="8"/>
  <c r="AZ13" i="8"/>
  <c r="BE13" i="8"/>
  <c r="BI13" i="8"/>
  <c r="U13" i="8"/>
  <c r="AA13" i="8"/>
  <c r="AG13" i="8"/>
  <c r="AM13" i="8"/>
  <c r="AS13" i="8"/>
  <c r="AY13" i="8"/>
  <c r="BF13" i="8"/>
  <c r="BK13" i="8"/>
  <c r="Q13" i="8"/>
  <c r="V13" i="8"/>
  <c r="AB13" i="8"/>
  <c r="AI13" i="8"/>
  <c r="AO13" i="8"/>
  <c r="AT13" i="8"/>
  <c r="BA13" i="8"/>
  <c r="BG13" i="8"/>
  <c r="W13" i="8"/>
  <c r="AJ13" i="8"/>
  <c r="AW13" i="8"/>
  <c r="BH13" i="8"/>
  <c r="Z13" i="8"/>
  <c r="AK13" i="8"/>
  <c r="AX13" i="8"/>
  <c r="BJ13" i="8"/>
  <c r="R12" i="8"/>
  <c r="V12" i="8"/>
  <c r="AA12" i="8"/>
  <c r="AE12" i="8"/>
  <c r="AJ12" i="8"/>
  <c r="AO12" i="8"/>
  <c r="AS12" i="8"/>
  <c r="AX12" i="8"/>
  <c r="BB12" i="8"/>
  <c r="BG12" i="8"/>
  <c r="BK12" i="8"/>
  <c r="T12" i="8"/>
  <c r="Z12" i="8"/>
  <c r="AG12" i="8"/>
  <c r="AL12" i="8"/>
  <c r="AR12" i="8"/>
  <c r="AY12" i="8"/>
  <c r="BE12" i="8"/>
  <c r="BJ12" i="8"/>
  <c r="U12" i="8"/>
  <c r="AB12" i="8"/>
  <c r="AH12" i="8"/>
  <c r="AM12" i="8"/>
  <c r="AT12" i="8"/>
  <c r="AZ12" i="8"/>
  <c r="BF12" i="8"/>
  <c r="W12" i="8"/>
  <c r="AI12" i="8"/>
  <c r="AU12" i="8"/>
  <c r="BH12" i="8"/>
  <c r="Y12" i="8"/>
  <c r="AK12" i="8"/>
  <c r="AW12" i="8"/>
  <c r="BI12" i="8"/>
  <c r="T9" i="8"/>
  <c r="Y9" i="8"/>
  <c r="AC9" i="8"/>
  <c r="AH9" i="8"/>
  <c r="AL9" i="8"/>
  <c r="AQ9" i="8"/>
  <c r="AU9" i="8"/>
  <c r="AZ9" i="8"/>
  <c r="BE9" i="8"/>
  <c r="BI9" i="8"/>
  <c r="U9" i="8"/>
  <c r="AA9" i="8"/>
  <c r="AG9" i="8"/>
  <c r="AM9" i="8"/>
  <c r="AS9" i="8"/>
  <c r="AY9" i="8"/>
  <c r="BF9" i="8"/>
  <c r="BK9" i="8"/>
  <c r="Q9" i="8"/>
  <c r="V9" i="8"/>
  <c r="AB9" i="8"/>
  <c r="AI9" i="8"/>
  <c r="AO9" i="8"/>
  <c r="AT9" i="8"/>
  <c r="BA9" i="8"/>
  <c r="BG9" i="8"/>
  <c r="W9" i="8"/>
  <c r="AJ9" i="8"/>
  <c r="AW9" i="8"/>
  <c r="BH9" i="8"/>
  <c r="Z9" i="8"/>
  <c r="AK9" i="8"/>
  <c r="AX9" i="8"/>
  <c r="BJ9" i="8"/>
  <c r="R8" i="8"/>
  <c r="V8" i="8"/>
  <c r="AA8" i="8"/>
  <c r="AE8" i="8"/>
  <c r="AJ8" i="8"/>
  <c r="AO8" i="8"/>
  <c r="AS8" i="8"/>
  <c r="AX8" i="8"/>
  <c r="BB8" i="8"/>
  <c r="BG8" i="8"/>
  <c r="BK8" i="8"/>
  <c r="T8" i="8"/>
  <c r="Z8" i="8"/>
  <c r="AG8" i="8"/>
  <c r="AL8" i="8"/>
  <c r="AR8" i="8"/>
  <c r="AY8" i="8"/>
  <c r="BE8" i="8"/>
  <c r="BJ8" i="8"/>
  <c r="U8" i="8"/>
  <c r="AB8" i="8"/>
  <c r="AH8" i="8"/>
  <c r="AM8" i="8"/>
  <c r="AT8" i="8"/>
  <c r="AZ8" i="8"/>
  <c r="BF8" i="8"/>
  <c r="W8" i="8"/>
  <c r="AI8" i="8"/>
  <c r="AU8" i="8"/>
  <c r="BH8" i="8"/>
  <c r="Y8" i="8"/>
  <c r="AK8" i="8"/>
  <c r="AW8" i="8"/>
  <c r="BI8" i="8"/>
  <c r="T23" i="9"/>
  <c r="Y23" i="9"/>
  <c r="AC23" i="9"/>
  <c r="AH23" i="9"/>
  <c r="AL23" i="9"/>
  <c r="AQ23" i="9"/>
  <c r="AU23" i="9"/>
  <c r="AZ23" i="9"/>
  <c r="BE23" i="9"/>
  <c r="BI23" i="9"/>
  <c r="R23" i="9"/>
  <c r="V23" i="9"/>
  <c r="AA23" i="9"/>
  <c r="AE23" i="9"/>
  <c r="AJ23" i="9"/>
  <c r="AO23" i="9"/>
  <c r="AS23" i="9"/>
  <c r="AX23" i="9"/>
  <c r="BB23" i="9"/>
  <c r="BG23" i="9"/>
  <c r="BK23" i="9"/>
  <c r="U23" i="9"/>
  <c r="AD23" i="9"/>
  <c r="AM23" i="9"/>
  <c r="AW23" i="9"/>
  <c r="BF23" i="9"/>
  <c r="W23" i="9"/>
  <c r="AG23" i="9"/>
  <c r="AP23" i="9"/>
  <c r="AY23" i="9"/>
  <c r="BH23" i="9"/>
  <c r="Z23" i="9"/>
  <c r="AR23" i="9"/>
  <c r="BJ23" i="9"/>
  <c r="AB23" i="9"/>
  <c r="AT23" i="9"/>
  <c r="AP16" i="9"/>
  <c r="AO15" i="9"/>
  <c r="BA26" i="8"/>
  <c r="AI26" i="8"/>
  <c r="Q26" i="8"/>
  <c r="AT25" i="8"/>
  <c r="BB24" i="8"/>
  <c r="AJ24" i="8"/>
  <c r="R24" i="8"/>
  <c r="AU23" i="8"/>
  <c r="T19" i="8"/>
  <c r="Y19" i="8"/>
  <c r="AC19" i="8"/>
  <c r="AH19" i="8"/>
  <c r="AL19" i="8"/>
  <c r="AQ19" i="8"/>
  <c r="AU19" i="8"/>
  <c r="AZ19" i="8"/>
  <c r="BE19" i="8"/>
  <c r="BI19" i="8"/>
  <c r="R19" i="8"/>
  <c r="W19" i="8"/>
  <c r="AD19" i="8"/>
  <c r="AJ19" i="8"/>
  <c r="AP19" i="8"/>
  <c r="AW19" i="8"/>
  <c r="BB19" i="8"/>
  <c r="BH19" i="8"/>
  <c r="S19" i="8"/>
  <c r="Z19" i="8"/>
  <c r="AE19" i="8"/>
  <c r="AK19" i="8"/>
  <c r="AR19" i="8"/>
  <c r="AX19" i="8"/>
  <c r="BC19" i="8"/>
  <c r="BJ19" i="8"/>
  <c r="AA19" i="8"/>
  <c r="AM19" i="8"/>
  <c r="AY19" i="8"/>
  <c r="BK19" i="8"/>
  <c r="Q19" i="8"/>
  <c r="AB19" i="8"/>
  <c r="AO19" i="8"/>
  <c r="BA19" i="8"/>
  <c r="T17" i="8"/>
  <c r="Y17" i="8"/>
  <c r="AC17" i="8"/>
  <c r="AH17" i="8"/>
  <c r="AL17" i="8"/>
  <c r="AQ17" i="8"/>
  <c r="AU17" i="8"/>
  <c r="AZ17" i="8"/>
  <c r="BE17" i="8"/>
  <c r="BI17" i="8"/>
  <c r="U17" i="8"/>
  <c r="AA17" i="8"/>
  <c r="AG17" i="8"/>
  <c r="AM17" i="8"/>
  <c r="AS17" i="8"/>
  <c r="AY17" i="8"/>
  <c r="BF17" i="8"/>
  <c r="BK17" i="8"/>
  <c r="Q17" i="8"/>
  <c r="V17" i="8"/>
  <c r="AB17" i="8"/>
  <c r="AI17" i="8"/>
  <c r="AO17" i="8"/>
  <c r="AT17" i="8"/>
  <c r="BA17" i="8"/>
  <c r="BG17" i="8"/>
  <c r="Z17" i="8"/>
  <c r="AK17" i="8"/>
  <c r="AX17" i="8"/>
  <c r="BJ17" i="8"/>
  <c r="R17" i="8"/>
  <c r="AD17" i="8"/>
  <c r="AP17" i="8"/>
  <c r="BB17" i="8"/>
  <c r="R16" i="8"/>
  <c r="V16" i="8"/>
  <c r="AA16" i="8"/>
  <c r="AE16" i="8"/>
  <c r="AJ16" i="8"/>
  <c r="AO16" i="8"/>
  <c r="AS16" i="8"/>
  <c r="AX16" i="8"/>
  <c r="BB16" i="8"/>
  <c r="BG16" i="8"/>
  <c r="BK16" i="8"/>
  <c r="T16" i="8"/>
  <c r="Z16" i="8"/>
  <c r="AG16" i="8"/>
  <c r="AL16" i="8"/>
  <c r="AR16" i="8"/>
  <c r="AY16" i="8"/>
  <c r="BE16" i="8"/>
  <c r="BJ16" i="8"/>
  <c r="U16" i="8"/>
  <c r="AB16" i="8"/>
  <c r="AH16" i="8"/>
  <c r="AM16" i="8"/>
  <c r="AT16" i="8"/>
  <c r="AZ16" i="8"/>
  <c r="BF16" i="8"/>
  <c r="Y16" i="8"/>
  <c r="AK16" i="8"/>
  <c r="AW16" i="8"/>
  <c r="BI16" i="8"/>
  <c r="Q16" i="8"/>
  <c r="AC16" i="8"/>
  <c r="AP16" i="8"/>
  <c r="BA16" i="8"/>
  <c r="AO15" i="8"/>
  <c r="Q15" i="8"/>
  <c r="AP13" i="8"/>
  <c r="R13" i="8"/>
  <c r="AP12" i="8"/>
  <c r="Q12" i="8"/>
  <c r="T32" i="9"/>
  <c r="Y32" i="9"/>
  <c r="AC32" i="9"/>
  <c r="AH32" i="9"/>
  <c r="AL32" i="9"/>
  <c r="AQ32" i="9"/>
  <c r="AU32" i="9"/>
  <c r="AZ32" i="9"/>
  <c r="BE32" i="9"/>
  <c r="BI32" i="9"/>
  <c r="R32" i="9"/>
  <c r="V32" i="9"/>
  <c r="AA32" i="9"/>
  <c r="AE32" i="9"/>
  <c r="AJ32" i="9"/>
  <c r="AO32" i="9"/>
  <c r="AS32" i="9"/>
  <c r="AX32" i="9"/>
  <c r="BB32" i="9"/>
  <c r="BG32" i="9"/>
  <c r="BK32" i="9"/>
  <c r="S32" i="9"/>
  <c r="AB32" i="9"/>
  <c r="AK32" i="9"/>
  <c r="AT32" i="9"/>
  <c r="BC32" i="9"/>
  <c r="U32" i="9"/>
  <c r="AD32" i="9"/>
  <c r="AM32" i="9"/>
  <c r="AW32" i="9"/>
  <c r="BF32" i="9"/>
  <c r="W32" i="9"/>
  <c r="AP32" i="9"/>
  <c r="BH32" i="9"/>
  <c r="Z32" i="9"/>
  <c r="AR32" i="9"/>
  <c r="BJ32" i="9"/>
  <c r="O29" i="9"/>
  <c r="BH29" i="9"/>
  <c r="T20" i="9"/>
  <c r="Y20" i="9"/>
  <c r="AC20" i="9"/>
  <c r="AH20" i="9"/>
  <c r="AL20" i="9"/>
  <c r="AQ20" i="9"/>
  <c r="AU20" i="9"/>
  <c r="AZ20" i="9"/>
  <c r="BE20" i="9"/>
  <c r="BI20" i="9"/>
  <c r="R20" i="9"/>
  <c r="V20" i="9"/>
  <c r="AA20" i="9"/>
  <c r="AE20" i="9"/>
  <c r="AJ20" i="9"/>
  <c r="AO20" i="9"/>
  <c r="AS20" i="9"/>
  <c r="AX20" i="9"/>
  <c r="BB20" i="9"/>
  <c r="BG20" i="9"/>
  <c r="BK20" i="9"/>
  <c r="S20" i="9"/>
  <c r="AB20" i="9"/>
  <c r="AK20" i="9"/>
  <c r="AT20" i="9"/>
  <c r="BC20" i="9"/>
  <c r="U20" i="9"/>
  <c r="AD20" i="9"/>
  <c r="AM20" i="9"/>
  <c r="AW20" i="9"/>
  <c r="BF20" i="9"/>
  <c r="W20" i="9"/>
  <c r="AP20" i="9"/>
  <c r="BH20" i="9"/>
  <c r="Z20" i="9"/>
  <c r="AR20" i="9"/>
  <c r="BJ20" i="9"/>
  <c r="O17" i="9"/>
  <c r="BJ17" i="9"/>
  <c r="BJ16" i="9"/>
  <c r="BK26" i="8"/>
  <c r="AS26" i="8"/>
  <c r="AA26" i="8"/>
  <c r="Q25" i="8"/>
  <c r="U25" i="8"/>
  <c r="Z25" i="8"/>
  <c r="AD25" i="8"/>
  <c r="AI25" i="8"/>
  <c r="AM25" i="8"/>
  <c r="AR25" i="8"/>
  <c r="AW25" i="8"/>
  <c r="BA25" i="8"/>
  <c r="BF25" i="8"/>
  <c r="BJ25" i="8"/>
  <c r="R25" i="8"/>
  <c r="V25" i="8"/>
  <c r="AA25" i="8"/>
  <c r="AE25" i="8"/>
  <c r="AJ25" i="8"/>
  <c r="AO25" i="8"/>
  <c r="AS25" i="8"/>
  <c r="AX25" i="8"/>
  <c r="BB25" i="8"/>
  <c r="BG25" i="8"/>
  <c r="BK25" i="8"/>
  <c r="W25" i="8"/>
  <c r="AG25" i="8"/>
  <c r="AP25" i="8"/>
  <c r="AY25" i="8"/>
  <c r="BH25" i="8"/>
  <c r="Y25" i="8"/>
  <c r="AH25" i="8"/>
  <c r="AQ25" i="8"/>
  <c r="AZ25" i="8"/>
  <c r="AW24" i="8"/>
  <c r="AD24" i="8"/>
  <c r="Q23" i="8"/>
  <c r="U23" i="8"/>
  <c r="Z23" i="8"/>
  <c r="AD23" i="8"/>
  <c r="AI23" i="8"/>
  <c r="AM23" i="8"/>
  <c r="AR23" i="8"/>
  <c r="AW23" i="8"/>
  <c r="BA23" i="8"/>
  <c r="BF23" i="8"/>
  <c r="BJ23" i="8"/>
  <c r="R23" i="8"/>
  <c r="V23" i="8"/>
  <c r="AA23" i="8"/>
  <c r="AE23" i="8"/>
  <c r="AJ23" i="8"/>
  <c r="AO23" i="8"/>
  <c r="AS23" i="8"/>
  <c r="AX23" i="8"/>
  <c r="BB23" i="8"/>
  <c r="BG23" i="8"/>
  <c r="BK23" i="8"/>
  <c r="Y23" i="8"/>
  <c r="AH23" i="8"/>
  <c r="AQ23" i="8"/>
  <c r="AZ23" i="8"/>
  <c r="BI23" i="8"/>
  <c r="S23" i="8"/>
  <c r="AB23" i="8"/>
  <c r="AK23" i="8"/>
  <c r="AT23" i="8"/>
  <c r="BC23" i="8"/>
  <c r="Q16" i="9"/>
  <c r="U16" i="9"/>
  <c r="Z16" i="9"/>
  <c r="AD16" i="9"/>
  <c r="AI16" i="9"/>
  <c r="AM16" i="9"/>
  <c r="S16" i="9"/>
  <c r="Y16" i="9"/>
  <c r="AE16" i="9"/>
  <c r="AK16" i="9"/>
  <c r="AQ16" i="9"/>
  <c r="AU16" i="9"/>
  <c r="AZ16" i="9"/>
  <c r="BE16" i="9"/>
  <c r="BI16" i="9"/>
  <c r="V16" i="9"/>
  <c r="AB16" i="9"/>
  <c r="AH16" i="9"/>
  <c r="AO16" i="9"/>
  <c r="AS16" i="9"/>
  <c r="AX16" i="9"/>
  <c r="BB16" i="9"/>
  <c r="BG16" i="9"/>
  <c r="BK16" i="9"/>
  <c r="W16" i="9"/>
  <c r="AJ16" i="9"/>
  <c r="AT16" i="9"/>
  <c r="BC16" i="9"/>
  <c r="AA16" i="9"/>
  <c r="AL16" i="9"/>
  <c r="AW16" i="9"/>
  <c r="BF16" i="9"/>
  <c r="AC16" i="9"/>
  <c r="AY16" i="9"/>
  <c r="AG16" i="9"/>
  <c r="BA16" i="9"/>
  <c r="Q15" i="9"/>
  <c r="U15" i="9"/>
  <c r="Z15" i="9"/>
  <c r="AD15" i="9"/>
  <c r="AI15" i="9"/>
  <c r="AM15" i="9"/>
  <c r="AR15" i="9"/>
  <c r="AW15" i="9"/>
  <c r="BA15" i="9"/>
  <c r="BF15" i="9"/>
  <c r="BJ15" i="9"/>
  <c r="T15" i="9"/>
  <c r="AA15" i="9"/>
  <c r="AG15" i="9"/>
  <c r="AL15" i="9"/>
  <c r="AS15" i="9"/>
  <c r="AY15" i="9"/>
  <c r="BE15" i="9"/>
  <c r="BK15" i="9"/>
  <c r="R15" i="9"/>
  <c r="W15" i="9"/>
  <c r="AC15" i="9"/>
  <c r="AJ15" i="9"/>
  <c r="AP15" i="9"/>
  <c r="AU15" i="9"/>
  <c r="BB15" i="9"/>
  <c r="BH15" i="9"/>
  <c r="V15" i="9"/>
  <c r="AH15" i="9"/>
  <c r="AT15" i="9"/>
  <c r="BG15" i="9"/>
  <c r="Y15" i="9"/>
  <c r="AK15" i="9"/>
  <c r="AX15" i="9"/>
  <c r="BI15" i="9"/>
  <c r="AB15" i="9"/>
  <c r="AZ15" i="9"/>
  <c r="AE15" i="9"/>
  <c r="BC15" i="9"/>
  <c r="O14" i="9"/>
  <c r="BG14" i="9"/>
  <c r="M39" i="9"/>
  <c r="K12" i="2" s="1"/>
  <c r="S29" i="10"/>
  <c r="W29" i="10"/>
  <c r="AB29" i="10"/>
  <c r="AG29" i="10"/>
  <c r="AK29" i="10"/>
  <c r="AP29" i="10"/>
  <c r="AT29" i="10"/>
  <c r="AY29" i="10"/>
  <c r="BC29" i="10"/>
  <c r="BH29" i="10"/>
  <c r="Q29" i="10"/>
  <c r="U29" i="10"/>
  <c r="Z29" i="10"/>
  <c r="AD29" i="10"/>
  <c r="AI29" i="10"/>
  <c r="AM29" i="10"/>
  <c r="AR29" i="10"/>
  <c r="AW29" i="10"/>
  <c r="BA29" i="10"/>
  <c r="BF29" i="10"/>
  <c r="BJ29" i="10"/>
  <c r="R29" i="10"/>
  <c r="AA29" i="10"/>
  <c r="AJ29" i="10"/>
  <c r="AS29" i="10"/>
  <c r="BB29" i="10"/>
  <c r="BK29" i="10"/>
  <c r="T29" i="10"/>
  <c r="AC29" i="10"/>
  <c r="AL29" i="10"/>
  <c r="AU29" i="10"/>
  <c r="BE29" i="10"/>
  <c r="V29" i="10"/>
  <c r="AE29" i="10"/>
  <c r="AO29" i="10"/>
  <c r="AX29" i="10"/>
  <c r="BG29" i="10"/>
  <c r="Y29" i="10"/>
  <c r="BI29" i="10"/>
  <c r="AH29" i="10"/>
  <c r="AQ29" i="10"/>
  <c r="AZ29" i="10"/>
  <c r="S25" i="10"/>
  <c r="W25" i="10"/>
  <c r="AB25" i="10"/>
  <c r="AG25" i="10"/>
  <c r="AK25" i="10"/>
  <c r="AP25" i="10"/>
  <c r="AT25" i="10"/>
  <c r="AY25" i="10"/>
  <c r="BC25" i="10"/>
  <c r="BH25" i="10"/>
  <c r="Q25" i="10"/>
  <c r="U25" i="10"/>
  <c r="Z25" i="10"/>
  <c r="AD25" i="10"/>
  <c r="AI25" i="10"/>
  <c r="AM25" i="10"/>
  <c r="AR25" i="10"/>
  <c r="AW25" i="10"/>
  <c r="BA25" i="10"/>
  <c r="BF25" i="10"/>
  <c r="BJ25" i="10"/>
  <c r="R25" i="10"/>
  <c r="AA25" i="10"/>
  <c r="AJ25" i="10"/>
  <c r="AS25" i="10"/>
  <c r="BB25" i="10"/>
  <c r="BK25" i="10"/>
  <c r="T25" i="10"/>
  <c r="AC25" i="10"/>
  <c r="AL25" i="10"/>
  <c r="AU25" i="10"/>
  <c r="BE25" i="10"/>
  <c r="V25" i="10"/>
  <c r="AE25" i="10"/>
  <c r="AO25" i="10"/>
  <c r="AX25" i="10"/>
  <c r="BG25" i="10"/>
  <c r="Y25" i="10"/>
  <c r="BI25" i="10"/>
  <c r="AH25" i="10"/>
  <c r="AZ25" i="10"/>
  <c r="BJ30" i="7"/>
  <c r="BF30" i="7"/>
  <c r="BA30" i="7"/>
  <c r="AU30" i="7"/>
  <c r="AO30" i="7"/>
  <c r="AI30" i="7"/>
  <c r="AC30" i="7"/>
  <c r="V30" i="7"/>
  <c r="BG28" i="7"/>
  <c r="BA28" i="7"/>
  <c r="AU28" i="7"/>
  <c r="AO28" i="7"/>
  <c r="AI28" i="7"/>
  <c r="AC28" i="7"/>
  <c r="V28" i="7"/>
  <c r="BG26" i="7"/>
  <c r="BA26" i="7"/>
  <c r="AU26" i="7"/>
  <c r="AO26" i="7"/>
  <c r="AI26" i="7"/>
  <c r="AC26" i="7"/>
  <c r="V26" i="7"/>
  <c r="BG24" i="7"/>
  <c r="BA24" i="7"/>
  <c r="AU24" i="7"/>
  <c r="AO24" i="7"/>
  <c r="AI24" i="7"/>
  <c r="AC24" i="7"/>
  <c r="V24" i="7"/>
  <c r="BG22" i="7"/>
  <c r="BA22" i="7"/>
  <c r="AU22" i="7"/>
  <c r="AO22" i="7"/>
  <c r="AI22" i="7"/>
  <c r="AC22" i="7"/>
  <c r="V22" i="7"/>
  <c r="BG20" i="7"/>
  <c r="BA20" i="7"/>
  <c r="AU20" i="7"/>
  <c r="AO20" i="7"/>
  <c r="AI20" i="7"/>
  <c r="AC20" i="7"/>
  <c r="V20" i="7"/>
  <c r="BG18" i="7"/>
  <c r="BA18" i="7"/>
  <c r="AU18" i="7"/>
  <c r="AO18" i="7"/>
  <c r="AI18" i="7"/>
  <c r="AC18" i="7"/>
  <c r="V18" i="7"/>
  <c r="BG16" i="7"/>
  <c r="BA16" i="7"/>
  <c r="AU16" i="7"/>
  <c r="AO16" i="7"/>
  <c r="AI16" i="7"/>
  <c r="AC16" i="7"/>
  <c r="V16" i="7"/>
  <c r="Q12" i="7"/>
  <c r="U12" i="7"/>
  <c r="Z12" i="7"/>
  <c r="AD12" i="7"/>
  <c r="AI12" i="7"/>
  <c r="AM12" i="7"/>
  <c r="AR12" i="7"/>
  <c r="AW12" i="7"/>
  <c r="BA12" i="7"/>
  <c r="BF12" i="7"/>
  <c r="BJ12" i="7"/>
  <c r="T11" i="7"/>
  <c r="Y11" i="7"/>
  <c r="AC11" i="7"/>
  <c r="AH11" i="7"/>
  <c r="AL11" i="7"/>
  <c r="AQ11" i="7"/>
  <c r="AU11" i="7"/>
  <c r="AZ11" i="7"/>
  <c r="BE11" i="7"/>
  <c r="BI11" i="7"/>
  <c r="BI8" i="7"/>
  <c r="BC8" i="7"/>
  <c r="AX8" i="7"/>
  <c r="AQ8" i="7"/>
  <c r="AK8" i="7"/>
  <c r="AE8" i="7"/>
  <c r="Y8" i="7"/>
  <c r="BH27" i="8"/>
  <c r="AY27" i="8"/>
  <c r="AP27" i="8"/>
  <c r="AG27" i="8"/>
  <c r="T21" i="8"/>
  <c r="Y21" i="8"/>
  <c r="AC21" i="8"/>
  <c r="AH21" i="8"/>
  <c r="AL21" i="8"/>
  <c r="AQ21" i="8"/>
  <c r="AU21" i="8"/>
  <c r="AZ21" i="8"/>
  <c r="BI21" i="8"/>
  <c r="U21" i="8"/>
  <c r="AA21" i="8"/>
  <c r="AG21" i="8"/>
  <c r="AM21" i="8"/>
  <c r="AS21" i="8"/>
  <c r="AY21" i="8"/>
  <c r="BF21" i="8"/>
  <c r="BK21" i="8"/>
  <c r="Q21" i="8"/>
  <c r="V21" i="8"/>
  <c r="AB21" i="8"/>
  <c r="AI21" i="8"/>
  <c r="AO21" i="8"/>
  <c r="AT21" i="8"/>
  <c r="BA21" i="8"/>
  <c r="BG21" i="8"/>
  <c r="R20" i="8"/>
  <c r="V20" i="8"/>
  <c r="AA20" i="8"/>
  <c r="AE20" i="8"/>
  <c r="AJ20" i="8"/>
  <c r="AO20" i="8"/>
  <c r="AS20" i="8"/>
  <c r="AX20" i="8"/>
  <c r="BB20" i="8"/>
  <c r="BG20" i="8"/>
  <c r="BK20" i="8"/>
  <c r="T20" i="8"/>
  <c r="Z20" i="8"/>
  <c r="AG20" i="8"/>
  <c r="AL20" i="8"/>
  <c r="AR20" i="8"/>
  <c r="AY20" i="8"/>
  <c r="BE20" i="8"/>
  <c r="BJ20" i="8"/>
  <c r="U20" i="8"/>
  <c r="AB20" i="8"/>
  <c r="AH20" i="8"/>
  <c r="AM20" i="8"/>
  <c r="AT20" i="8"/>
  <c r="AZ20" i="8"/>
  <c r="BF20" i="8"/>
  <c r="BG11" i="8"/>
  <c r="AT11" i="8"/>
  <c r="AI11" i="8"/>
  <c r="BA38" i="9"/>
  <c r="AO38" i="9"/>
  <c r="AB38" i="9"/>
  <c r="BB37" i="9"/>
  <c r="AP37" i="9"/>
  <c r="AD37" i="9"/>
  <c r="BB36" i="9"/>
  <c r="AP36" i="9"/>
  <c r="AD36" i="9"/>
  <c r="BB35" i="9"/>
  <c r="AP35" i="9"/>
  <c r="AD35" i="9"/>
  <c r="T27" i="9"/>
  <c r="Y27" i="9"/>
  <c r="AC27" i="9"/>
  <c r="AH27" i="9"/>
  <c r="AL27" i="9"/>
  <c r="AQ27" i="9"/>
  <c r="AU27" i="9"/>
  <c r="AZ27" i="9"/>
  <c r="BE27" i="9"/>
  <c r="BI27" i="9"/>
  <c r="R27" i="9"/>
  <c r="V27" i="9"/>
  <c r="AA27" i="9"/>
  <c r="AE27" i="9"/>
  <c r="AJ27" i="9"/>
  <c r="AO27" i="9"/>
  <c r="AS27" i="9"/>
  <c r="AX27" i="9"/>
  <c r="BB27" i="9"/>
  <c r="BG27" i="9"/>
  <c r="BK27" i="9"/>
  <c r="U27" i="9"/>
  <c r="AD27" i="9"/>
  <c r="AM27" i="9"/>
  <c r="AW27" i="9"/>
  <c r="BF27" i="9"/>
  <c r="W27" i="9"/>
  <c r="AG27" i="9"/>
  <c r="AP27" i="9"/>
  <c r="AY27" i="9"/>
  <c r="BH27" i="9"/>
  <c r="T24" i="9"/>
  <c r="Y24" i="9"/>
  <c r="AC24" i="9"/>
  <c r="AH24" i="9"/>
  <c r="AL24" i="9"/>
  <c r="AQ24" i="9"/>
  <c r="AU24" i="9"/>
  <c r="AZ24" i="9"/>
  <c r="BE24" i="9"/>
  <c r="BI24" i="9"/>
  <c r="R24" i="9"/>
  <c r="V24" i="9"/>
  <c r="AA24" i="9"/>
  <c r="AE24" i="9"/>
  <c r="AJ24" i="9"/>
  <c r="AO24" i="9"/>
  <c r="AS24" i="9"/>
  <c r="AX24" i="9"/>
  <c r="BB24" i="9"/>
  <c r="BG24" i="9"/>
  <c r="BK24" i="9"/>
  <c r="S24" i="9"/>
  <c r="AB24" i="9"/>
  <c r="AK24" i="9"/>
  <c r="AT24" i="9"/>
  <c r="BC24" i="9"/>
  <c r="U24" i="9"/>
  <c r="AD24" i="9"/>
  <c r="AM24" i="9"/>
  <c r="AW24" i="9"/>
  <c r="BF24" i="9"/>
  <c r="S13" i="9"/>
  <c r="W13" i="9"/>
  <c r="AB13" i="9"/>
  <c r="AG13" i="9"/>
  <c r="AK13" i="9"/>
  <c r="AP13" i="9"/>
  <c r="AT13" i="9"/>
  <c r="AY13" i="9"/>
  <c r="BC13" i="9"/>
  <c r="BH13" i="9"/>
  <c r="Q13" i="9"/>
  <c r="U13" i="9"/>
  <c r="Z13" i="9"/>
  <c r="AD13" i="9"/>
  <c r="AI13" i="9"/>
  <c r="AM13" i="9"/>
  <c r="AR13" i="9"/>
  <c r="AW13" i="9"/>
  <c r="BA13" i="9"/>
  <c r="BF13" i="9"/>
  <c r="BJ13" i="9"/>
  <c r="V13" i="9"/>
  <c r="AE13" i="9"/>
  <c r="AO13" i="9"/>
  <c r="AX13" i="9"/>
  <c r="BG13" i="9"/>
  <c r="R13" i="9"/>
  <c r="AA13" i="9"/>
  <c r="AJ13" i="9"/>
  <c r="AS13" i="9"/>
  <c r="BB13" i="9"/>
  <c r="BK13" i="9"/>
  <c r="T13" i="9"/>
  <c r="AL13" i="9"/>
  <c r="BE13" i="9"/>
  <c r="Y13" i="9"/>
  <c r="AQ13" i="9"/>
  <c r="BI13" i="9"/>
  <c r="O39" i="9"/>
  <c r="M12" i="2" s="1"/>
  <c r="S9" i="9"/>
  <c r="W9" i="9"/>
  <c r="AB9" i="9"/>
  <c r="AG9" i="9"/>
  <c r="AK9" i="9"/>
  <c r="AP9" i="9"/>
  <c r="AT9" i="9"/>
  <c r="AY9" i="9"/>
  <c r="BC9" i="9"/>
  <c r="BH9" i="9"/>
  <c r="Q9" i="9"/>
  <c r="U9" i="9"/>
  <c r="Z9" i="9"/>
  <c r="AD9" i="9"/>
  <c r="AI9" i="9"/>
  <c r="AM9" i="9"/>
  <c r="AR9" i="9"/>
  <c r="AW9" i="9"/>
  <c r="BA9" i="9"/>
  <c r="BF9" i="9"/>
  <c r="BJ9" i="9"/>
  <c r="V9" i="9"/>
  <c r="AE9" i="9"/>
  <c r="AO9" i="9"/>
  <c r="AX9" i="9"/>
  <c r="BG9" i="9"/>
  <c r="R9" i="9"/>
  <c r="AA9" i="9"/>
  <c r="AJ9" i="9"/>
  <c r="AS9" i="9"/>
  <c r="BB9" i="9"/>
  <c r="BK9" i="9"/>
  <c r="Y9" i="9"/>
  <c r="AQ9" i="9"/>
  <c r="BI9" i="9"/>
  <c r="AC9" i="9"/>
  <c r="AU9" i="9"/>
  <c r="S37" i="10"/>
  <c r="W37" i="10"/>
  <c r="AB37" i="10"/>
  <c r="AG37" i="10"/>
  <c r="AK37" i="10"/>
  <c r="AP37" i="10"/>
  <c r="AT37" i="10"/>
  <c r="AY37" i="10"/>
  <c r="BC37" i="10"/>
  <c r="BH37" i="10"/>
  <c r="Q37" i="10"/>
  <c r="U37" i="10"/>
  <c r="Z37" i="10"/>
  <c r="AD37" i="10"/>
  <c r="AI37" i="10"/>
  <c r="AM37" i="10"/>
  <c r="AR37" i="10"/>
  <c r="AW37" i="10"/>
  <c r="BA37" i="10"/>
  <c r="BF37" i="10"/>
  <c r="BJ37" i="10"/>
  <c r="R37" i="10"/>
  <c r="AA37" i="10"/>
  <c r="AJ37" i="10"/>
  <c r="AS37" i="10"/>
  <c r="BB37" i="10"/>
  <c r="BK37" i="10"/>
  <c r="V37" i="10"/>
  <c r="AE37" i="10"/>
  <c r="AO37" i="10"/>
  <c r="AX37" i="10"/>
  <c r="BG37" i="10"/>
  <c r="T37" i="10"/>
  <c r="AL37" i="10"/>
  <c r="BE37" i="10"/>
  <c r="Y37" i="10"/>
  <c r="AQ37" i="10"/>
  <c r="BI37" i="10"/>
  <c r="S21" i="10"/>
  <c r="W21" i="10"/>
  <c r="AB21" i="10"/>
  <c r="AG21" i="10"/>
  <c r="AK21" i="10"/>
  <c r="AP21" i="10"/>
  <c r="AT21" i="10"/>
  <c r="AY21" i="10"/>
  <c r="BC21" i="10"/>
  <c r="BH21" i="10"/>
  <c r="Q21" i="10"/>
  <c r="U21" i="10"/>
  <c r="Z21" i="10"/>
  <c r="AD21" i="10"/>
  <c r="AI21" i="10"/>
  <c r="AM21" i="10"/>
  <c r="AR21" i="10"/>
  <c r="AW21" i="10"/>
  <c r="BA21" i="10"/>
  <c r="BF21" i="10"/>
  <c r="BJ21" i="10"/>
  <c r="R21" i="10"/>
  <c r="AA21" i="10"/>
  <c r="AJ21" i="10"/>
  <c r="AS21" i="10"/>
  <c r="BB21" i="10"/>
  <c r="BK21" i="10"/>
  <c r="T21" i="10"/>
  <c r="AC21" i="10"/>
  <c r="AL21" i="10"/>
  <c r="AU21" i="10"/>
  <c r="BE21" i="10"/>
  <c r="V21" i="10"/>
  <c r="AE21" i="10"/>
  <c r="AO21" i="10"/>
  <c r="AX21" i="10"/>
  <c r="BG21" i="10"/>
  <c r="Y21" i="10"/>
  <c r="BI21" i="10"/>
  <c r="AH21" i="10"/>
  <c r="Q27" i="11"/>
  <c r="U27" i="11"/>
  <c r="Z27" i="11"/>
  <c r="AD27" i="11"/>
  <c r="AI27" i="11"/>
  <c r="AM27" i="11"/>
  <c r="AR27" i="11"/>
  <c r="AW27" i="11"/>
  <c r="BA27" i="11"/>
  <c r="BF27" i="11"/>
  <c r="BJ27" i="11"/>
  <c r="R27" i="11"/>
  <c r="W27" i="11"/>
  <c r="AC27" i="11"/>
  <c r="AJ27" i="11"/>
  <c r="AP27" i="11"/>
  <c r="AU27" i="11"/>
  <c r="BB27" i="11"/>
  <c r="BH27" i="11"/>
  <c r="S27" i="11"/>
  <c r="Y27" i="11"/>
  <c r="AE27" i="11"/>
  <c r="AK27" i="11"/>
  <c r="AQ27" i="11"/>
  <c r="AX27" i="11"/>
  <c r="BC27" i="11"/>
  <c r="BI27" i="11"/>
  <c r="T27" i="11"/>
  <c r="AA27" i="11"/>
  <c r="AG27" i="11"/>
  <c r="AL27" i="11"/>
  <c r="AS27" i="11"/>
  <c r="AY27" i="11"/>
  <c r="BE27" i="11"/>
  <c r="BK27" i="11"/>
  <c r="V27" i="11"/>
  <c r="AT27" i="11"/>
  <c r="AB27" i="11"/>
  <c r="AZ27" i="11"/>
  <c r="AH27" i="11"/>
  <c r="BG27" i="11"/>
  <c r="S30" i="7"/>
  <c r="W30" i="7"/>
  <c r="AB30" i="7"/>
  <c r="AG30" i="7"/>
  <c r="AK30" i="7"/>
  <c r="AP30" i="7"/>
  <c r="AT30" i="7"/>
  <c r="AY30" i="7"/>
  <c r="S28" i="7"/>
  <c r="W28" i="7"/>
  <c r="AB28" i="7"/>
  <c r="AG28" i="7"/>
  <c r="AK28" i="7"/>
  <c r="AP28" i="7"/>
  <c r="AT28" i="7"/>
  <c r="AY28" i="7"/>
  <c r="BC28" i="7"/>
  <c r="BH28" i="7"/>
  <c r="S26" i="7"/>
  <c r="W26" i="7"/>
  <c r="AB26" i="7"/>
  <c r="AG26" i="7"/>
  <c r="AK26" i="7"/>
  <c r="AP26" i="7"/>
  <c r="AT26" i="7"/>
  <c r="AY26" i="7"/>
  <c r="BC26" i="7"/>
  <c r="BH26" i="7"/>
  <c r="S24" i="7"/>
  <c r="W24" i="7"/>
  <c r="AB24" i="7"/>
  <c r="AG24" i="7"/>
  <c r="AK24" i="7"/>
  <c r="AP24" i="7"/>
  <c r="AT24" i="7"/>
  <c r="AY24" i="7"/>
  <c r="BC24" i="7"/>
  <c r="BH24" i="7"/>
  <c r="S22" i="7"/>
  <c r="W22" i="7"/>
  <c r="AB22" i="7"/>
  <c r="AG22" i="7"/>
  <c r="AK22" i="7"/>
  <c r="AP22" i="7"/>
  <c r="AT22" i="7"/>
  <c r="AY22" i="7"/>
  <c r="BC22" i="7"/>
  <c r="BH22" i="7"/>
  <c r="S20" i="7"/>
  <c r="W20" i="7"/>
  <c r="AB20" i="7"/>
  <c r="AG20" i="7"/>
  <c r="AK20" i="7"/>
  <c r="AP20" i="7"/>
  <c r="AT20" i="7"/>
  <c r="AY20" i="7"/>
  <c r="BC20" i="7"/>
  <c r="BH20" i="7"/>
  <c r="S18" i="7"/>
  <c r="W18" i="7"/>
  <c r="AB18" i="7"/>
  <c r="AG18" i="7"/>
  <c r="AK18" i="7"/>
  <c r="AP18" i="7"/>
  <c r="AT18" i="7"/>
  <c r="AY18" i="7"/>
  <c r="BC18" i="7"/>
  <c r="BH18" i="7"/>
  <c r="S16" i="7"/>
  <c r="W16" i="7"/>
  <c r="AB16" i="7"/>
  <c r="AG16" i="7"/>
  <c r="AK16" i="7"/>
  <c r="AP16" i="7"/>
  <c r="AT16" i="7"/>
  <c r="AY16" i="7"/>
  <c r="BC16" i="7"/>
  <c r="BH16" i="7"/>
  <c r="Q8" i="7"/>
  <c r="U8" i="7"/>
  <c r="Z8" i="7"/>
  <c r="AD8" i="7"/>
  <c r="AD39" i="7" s="1"/>
  <c r="E51" i="7" s="1"/>
  <c r="AI8" i="7"/>
  <c r="AM8" i="7"/>
  <c r="AR8" i="7"/>
  <c r="AW8" i="7"/>
  <c r="AW39" i="7" s="1"/>
  <c r="H46" i="7" s="1"/>
  <c r="BA8" i="7"/>
  <c r="BF8" i="7"/>
  <c r="BJ8" i="7"/>
  <c r="Q27" i="8"/>
  <c r="U27" i="8"/>
  <c r="Z27" i="8"/>
  <c r="AD27" i="8"/>
  <c r="AI27" i="8"/>
  <c r="AM27" i="8"/>
  <c r="AR27" i="8"/>
  <c r="AW27" i="8"/>
  <c r="BA27" i="8"/>
  <c r="BF27" i="8"/>
  <c r="BJ27" i="8"/>
  <c r="R27" i="8"/>
  <c r="V27" i="8"/>
  <c r="AA27" i="8"/>
  <c r="AE27" i="8"/>
  <c r="AJ27" i="8"/>
  <c r="AO27" i="8"/>
  <c r="AS27" i="8"/>
  <c r="AX27" i="8"/>
  <c r="BB27" i="8"/>
  <c r="BG27" i="8"/>
  <c r="BK27" i="8"/>
  <c r="T11" i="8"/>
  <c r="Y11" i="8"/>
  <c r="AC11" i="8"/>
  <c r="AH11" i="8"/>
  <c r="AL11" i="8"/>
  <c r="AQ11" i="8"/>
  <c r="AU11" i="8"/>
  <c r="AZ11" i="8"/>
  <c r="BE11" i="8"/>
  <c r="R11" i="8"/>
  <c r="W11" i="8"/>
  <c r="AD11" i="8"/>
  <c r="AJ11" i="8"/>
  <c r="AP11" i="8"/>
  <c r="AW11" i="8"/>
  <c r="BB11" i="8"/>
  <c r="BH11" i="8"/>
  <c r="S11" i="8"/>
  <c r="Z11" i="8"/>
  <c r="AE11" i="8"/>
  <c r="AK11" i="8"/>
  <c r="AR11" i="8"/>
  <c r="AX11" i="8"/>
  <c r="BC11" i="8"/>
  <c r="BJ11" i="8"/>
  <c r="L39" i="8"/>
  <c r="J11" i="2" s="1"/>
  <c r="T38" i="9"/>
  <c r="Y38" i="9"/>
  <c r="AC38" i="9"/>
  <c r="AH38" i="9"/>
  <c r="AL38" i="9"/>
  <c r="AQ38" i="9"/>
  <c r="AU38" i="9"/>
  <c r="AZ38" i="9"/>
  <c r="BE38" i="9"/>
  <c r="BI38" i="9"/>
  <c r="R38" i="9"/>
  <c r="W38" i="9"/>
  <c r="AD38" i="9"/>
  <c r="AJ38" i="9"/>
  <c r="AP38" i="9"/>
  <c r="AW38" i="9"/>
  <c r="BB38" i="9"/>
  <c r="BH38" i="9"/>
  <c r="S38" i="9"/>
  <c r="Z38" i="9"/>
  <c r="AE38" i="9"/>
  <c r="AK38" i="9"/>
  <c r="AR38" i="9"/>
  <c r="AX38" i="9"/>
  <c r="BC38" i="9"/>
  <c r="BJ38" i="9"/>
  <c r="T37" i="9"/>
  <c r="Y37" i="9"/>
  <c r="AC37" i="9"/>
  <c r="AH37" i="9"/>
  <c r="AL37" i="9"/>
  <c r="AQ37" i="9"/>
  <c r="AU37" i="9"/>
  <c r="AZ37" i="9"/>
  <c r="BE37" i="9"/>
  <c r="BI37" i="9"/>
  <c r="S37" i="9"/>
  <c r="Z37" i="9"/>
  <c r="AE37" i="9"/>
  <c r="AK37" i="9"/>
  <c r="AR37" i="9"/>
  <c r="AX37" i="9"/>
  <c r="BC37" i="9"/>
  <c r="BJ37" i="9"/>
  <c r="U37" i="9"/>
  <c r="AA37" i="9"/>
  <c r="AG37" i="9"/>
  <c r="AM37" i="9"/>
  <c r="AS37" i="9"/>
  <c r="AY37" i="9"/>
  <c r="BF37" i="9"/>
  <c r="BK37" i="9"/>
  <c r="T36" i="9"/>
  <c r="Y36" i="9"/>
  <c r="AC36" i="9"/>
  <c r="AH36" i="9"/>
  <c r="AL36" i="9"/>
  <c r="AQ36" i="9"/>
  <c r="AU36" i="9"/>
  <c r="AZ36" i="9"/>
  <c r="BE36" i="9"/>
  <c r="BI36" i="9"/>
  <c r="S36" i="9"/>
  <c r="Z36" i="9"/>
  <c r="AE36" i="9"/>
  <c r="AK36" i="9"/>
  <c r="AR36" i="9"/>
  <c r="AX36" i="9"/>
  <c r="BC36" i="9"/>
  <c r="BJ36" i="9"/>
  <c r="U36" i="9"/>
  <c r="AA36" i="9"/>
  <c r="AG36" i="9"/>
  <c r="AM36" i="9"/>
  <c r="AS36" i="9"/>
  <c r="AY36" i="9"/>
  <c r="BF36" i="9"/>
  <c r="BK36" i="9"/>
  <c r="T35" i="9"/>
  <c r="Y35" i="9"/>
  <c r="AC35" i="9"/>
  <c r="AH35" i="9"/>
  <c r="AL35" i="9"/>
  <c r="AQ35" i="9"/>
  <c r="AU35" i="9"/>
  <c r="AZ35" i="9"/>
  <c r="BE35" i="9"/>
  <c r="BI35" i="9"/>
  <c r="S35" i="9"/>
  <c r="Z35" i="9"/>
  <c r="AE35" i="9"/>
  <c r="AK35" i="9"/>
  <c r="AR35" i="9"/>
  <c r="AX35" i="9"/>
  <c r="BC35" i="9"/>
  <c r="BJ35" i="9"/>
  <c r="U35" i="9"/>
  <c r="AA35" i="9"/>
  <c r="AG35" i="9"/>
  <c r="AM35" i="9"/>
  <c r="AS35" i="9"/>
  <c r="AY35" i="9"/>
  <c r="BF35" i="9"/>
  <c r="BK35" i="9"/>
  <c r="T34" i="9"/>
  <c r="Y34" i="9"/>
  <c r="AC34" i="9"/>
  <c r="AH34" i="9"/>
  <c r="AL34" i="9"/>
  <c r="AQ34" i="9"/>
  <c r="AU34" i="9"/>
  <c r="AZ34" i="9"/>
  <c r="BE34" i="9"/>
  <c r="BI34" i="9"/>
  <c r="S34" i="9"/>
  <c r="Z34" i="9"/>
  <c r="AE34" i="9"/>
  <c r="AK34" i="9"/>
  <c r="AR34" i="9"/>
  <c r="AX34" i="9"/>
  <c r="BC34" i="9"/>
  <c r="BJ34" i="9"/>
  <c r="U34" i="9"/>
  <c r="AA34" i="9"/>
  <c r="AG34" i="9"/>
  <c r="AM34" i="9"/>
  <c r="AS34" i="9"/>
  <c r="AY34" i="9"/>
  <c r="BF34" i="9"/>
  <c r="BK34" i="9"/>
  <c r="T31" i="9"/>
  <c r="Y31" i="9"/>
  <c r="AC31" i="9"/>
  <c r="AH31" i="9"/>
  <c r="AL31" i="9"/>
  <c r="AQ31" i="9"/>
  <c r="AU31" i="9"/>
  <c r="AZ31" i="9"/>
  <c r="BE31" i="9"/>
  <c r="BI31" i="9"/>
  <c r="R31" i="9"/>
  <c r="V31" i="9"/>
  <c r="AA31" i="9"/>
  <c r="AE31" i="9"/>
  <c r="AJ31" i="9"/>
  <c r="AO31" i="9"/>
  <c r="AS31" i="9"/>
  <c r="AX31" i="9"/>
  <c r="BB31" i="9"/>
  <c r="BG31" i="9"/>
  <c r="BK31" i="9"/>
  <c r="U31" i="9"/>
  <c r="AD31" i="9"/>
  <c r="AM31" i="9"/>
  <c r="AW31" i="9"/>
  <c r="BF31" i="9"/>
  <c r="W31" i="9"/>
  <c r="AG31" i="9"/>
  <c r="AP31" i="9"/>
  <c r="AY31" i="9"/>
  <c r="BH31" i="9"/>
  <c r="T28" i="9"/>
  <c r="Y28" i="9"/>
  <c r="AC28" i="9"/>
  <c r="AH28" i="9"/>
  <c r="AL28" i="9"/>
  <c r="AQ28" i="9"/>
  <c r="AU28" i="9"/>
  <c r="AZ28" i="9"/>
  <c r="BE28" i="9"/>
  <c r="BI28" i="9"/>
  <c r="R28" i="9"/>
  <c r="V28" i="9"/>
  <c r="AA28" i="9"/>
  <c r="AE28" i="9"/>
  <c r="AJ28" i="9"/>
  <c r="AO28" i="9"/>
  <c r="AS28" i="9"/>
  <c r="AX28" i="9"/>
  <c r="BB28" i="9"/>
  <c r="BG28" i="9"/>
  <c r="BK28" i="9"/>
  <c r="S28" i="9"/>
  <c r="AB28" i="9"/>
  <c r="AK28" i="9"/>
  <c r="AT28" i="9"/>
  <c r="BC28" i="9"/>
  <c r="U28" i="9"/>
  <c r="AD28" i="9"/>
  <c r="AM28" i="9"/>
  <c r="AW28" i="9"/>
  <c r="BF28" i="9"/>
  <c r="AT27" i="9"/>
  <c r="AB27" i="9"/>
  <c r="AY24" i="9"/>
  <c r="AG24" i="9"/>
  <c r="T19" i="9"/>
  <c r="Y19" i="9"/>
  <c r="AC19" i="9"/>
  <c r="AH19" i="9"/>
  <c r="AL19" i="9"/>
  <c r="AQ19" i="9"/>
  <c r="AU19" i="9"/>
  <c r="AZ19" i="9"/>
  <c r="BE19" i="9"/>
  <c r="BI19" i="9"/>
  <c r="R19" i="9"/>
  <c r="V19" i="9"/>
  <c r="AA19" i="9"/>
  <c r="AE19" i="9"/>
  <c r="AJ19" i="9"/>
  <c r="AO19" i="9"/>
  <c r="AS19" i="9"/>
  <c r="AX19" i="9"/>
  <c r="BB19" i="9"/>
  <c r="BG19" i="9"/>
  <c r="BK19" i="9"/>
  <c r="U19" i="9"/>
  <c r="AD19" i="9"/>
  <c r="AM19" i="9"/>
  <c r="AW19" i="9"/>
  <c r="BF19" i="9"/>
  <c r="W19" i="9"/>
  <c r="AG19" i="9"/>
  <c r="AP19" i="9"/>
  <c r="AY19" i="9"/>
  <c r="BH19" i="9"/>
  <c r="K39" i="9"/>
  <c r="I12" i="2" s="1"/>
  <c r="AU13" i="9"/>
  <c r="AL9" i="9"/>
  <c r="AU37" i="10"/>
  <c r="S33" i="10"/>
  <c r="W33" i="10"/>
  <c r="AB33" i="10"/>
  <c r="AG33" i="10"/>
  <c r="AK33" i="10"/>
  <c r="AP33" i="10"/>
  <c r="AT33" i="10"/>
  <c r="AY33" i="10"/>
  <c r="BC33" i="10"/>
  <c r="BH33" i="10"/>
  <c r="Q33" i="10"/>
  <c r="U33" i="10"/>
  <c r="Z33" i="10"/>
  <c r="AD33" i="10"/>
  <c r="AI33" i="10"/>
  <c r="AM33" i="10"/>
  <c r="AR33" i="10"/>
  <c r="AW33" i="10"/>
  <c r="BA33" i="10"/>
  <c r="BF33" i="10"/>
  <c r="BJ33" i="10"/>
  <c r="R33" i="10"/>
  <c r="AA33" i="10"/>
  <c r="AJ33" i="10"/>
  <c r="AS33" i="10"/>
  <c r="BB33" i="10"/>
  <c r="BK33" i="10"/>
  <c r="T33" i="10"/>
  <c r="AC33" i="10"/>
  <c r="AL33" i="10"/>
  <c r="AU33" i="10"/>
  <c r="BE33" i="10"/>
  <c r="V33" i="10"/>
  <c r="AE33" i="10"/>
  <c r="AO33" i="10"/>
  <c r="AX33" i="10"/>
  <c r="BG33" i="10"/>
  <c r="Y33" i="10"/>
  <c r="BI33" i="10"/>
  <c r="AH33" i="10"/>
  <c r="Q35" i="11"/>
  <c r="U35" i="11"/>
  <c r="Z35" i="11"/>
  <c r="AD35" i="11"/>
  <c r="AI35" i="11"/>
  <c r="AM35" i="11"/>
  <c r="AR35" i="11"/>
  <c r="AW35" i="11"/>
  <c r="BA35" i="11"/>
  <c r="BF35" i="11"/>
  <c r="BJ35" i="11"/>
  <c r="R35" i="11"/>
  <c r="W35" i="11"/>
  <c r="AC35" i="11"/>
  <c r="AJ35" i="11"/>
  <c r="AP35" i="11"/>
  <c r="AU35" i="11"/>
  <c r="BB35" i="11"/>
  <c r="BH35" i="11"/>
  <c r="S35" i="11"/>
  <c r="Y35" i="11"/>
  <c r="AE35" i="11"/>
  <c r="AK35" i="11"/>
  <c r="AQ35" i="11"/>
  <c r="AX35" i="11"/>
  <c r="BC35" i="11"/>
  <c r="BI35" i="11"/>
  <c r="T35" i="11"/>
  <c r="AA35" i="11"/>
  <c r="AG35" i="11"/>
  <c r="AL35" i="11"/>
  <c r="AS35" i="11"/>
  <c r="AY35" i="11"/>
  <c r="BE35" i="11"/>
  <c r="BK35" i="11"/>
  <c r="V35" i="11"/>
  <c r="AT35" i="11"/>
  <c r="AB35" i="11"/>
  <c r="AZ35" i="11"/>
  <c r="AH35" i="11"/>
  <c r="BG35" i="11"/>
  <c r="R22" i="8"/>
  <c r="V22" i="8"/>
  <c r="AA22" i="8"/>
  <c r="AE22" i="8"/>
  <c r="AJ22" i="8"/>
  <c r="AO22" i="8"/>
  <c r="AS22" i="8"/>
  <c r="AX22" i="8"/>
  <c r="BB22" i="8"/>
  <c r="BG22" i="8"/>
  <c r="R18" i="8"/>
  <c r="V18" i="8"/>
  <c r="AA18" i="8"/>
  <c r="AE18" i="8"/>
  <c r="AJ18" i="8"/>
  <c r="AO18" i="8"/>
  <c r="AS18" i="8"/>
  <c r="AX18" i="8"/>
  <c r="BB18" i="8"/>
  <c r="BG18" i="8"/>
  <c r="BK18" i="8"/>
  <c r="R14" i="8"/>
  <c r="V14" i="8"/>
  <c r="AA14" i="8"/>
  <c r="AE14" i="8"/>
  <c r="AJ14" i="8"/>
  <c r="AO14" i="8"/>
  <c r="AS14" i="8"/>
  <c r="AX14" i="8"/>
  <c r="BB14" i="8"/>
  <c r="BG14" i="8"/>
  <c r="BK14" i="8"/>
  <c r="R10" i="8"/>
  <c r="V10" i="8"/>
  <c r="AA10" i="8"/>
  <c r="AE10" i="8"/>
  <c r="AJ10" i="8"/>
  <c r="AO10" i="8"/>
  <c r="AS10" i="8"/>
  <c r="AX10" i="8"/>
  <c r="BB10" i="8"/>
  <c r="BG10" i="8"/>
  <c r="BK10" i="8"/>
  <c r="BK33" i="9"/>
  <c r="BF33" i="9"/>
  <c r="AY33" i="9"/>
  <c r="AS33" i="9"/>
  <c r="AM33" i="9"/>
  <c r="AG33" i="9"/>
  <c r="AA33" i="9"/>
  <c r="T30" i="9"/>
  <c r="Y30" i="9"/>
  <c r="AC30" i="9"/>
  <c r="AH30" i="9"/>
  <c r="AL30" i="9"/>
  <c r="AQ30" i="9"/>
  <c r="AU30" i="9"/>
  <c r="AZ30" i="9"/>
  <c r="BE30" i="9"/>
  <c r="BI30" i="9"/>
  <c r="R30" i="9"/>
  <c r="V30" i="9"/>
  <c r="AA30" i="9"/>
  <c r="AE30" i="9"/>
  <c r="AJ30" i="9"/>
  <c r="AO30" i="9"/>
  <c r="AS30" i="9"/>
  <c r="AX30" i="9"/>
  <c r="BB30" i="9"/>
  <c r="BG30" i="9"/>
  <c r="BK30" i="9"/>
  <c r="BC29" i="9"/>
  <c r="AT29" i="9"/>
  <c r="AK29" i="9"/>
  <c r="AB29" i="9"/>
  <c r="T26" i="9"/>
  <c r="Y26" i="9"/>
  <c r="AC26" i="9"/>
  <c r="AH26" i="9"/>
  <c r="AL26" i="9"/>
  <c r="AQ26" i="9"/>
  <c r="AU26" i="9"/>
  <c r="AZ26" i="9"/>
  <c r="BE26" i="9"/>
  <c r="BI26" i="9"/>
  <c r="R26" i="9"/>
  <c r="V26" i="9"/>
  <c r="AA26" i="9"/>
  <c r="AE26" i="9"/>
  <c r="AJ26" i="9"/>
  <c r="AO26" i="9"/>
  <c r="AS26" i="9"/>
  <c r="AX26" i="9"/>
  <c r="BB26" i="9"/>
  <c r="BG26" i="9"/>
  <c r="BK26" i="9"/>
  <c r="BC25" i="9"/>
  <c r="AT25" i="9"/>
  <c r="AK25" i="9"/>
  <c r="AB25" i="9"/>
  <c r="T22" i="9"/>
  <c r="Y22" i="9"/>
  <c r="AC22" i="9"/>
  <c r="AH22" i="9"/>
  <c r="AL22" i="9"/>
  <c r="AQ22" i="9"/>
  <c r="AU22" i="9"/>
  <c r="AZ22" i="9"/>
  <c r="BE22" i="9"/>
  <c r="BI22" i="9"/>
  <c r="R22" i="9"/>
  <c r="V22" i="9"/>
  <c r="AA22" i="9"/>
  <c r="AE22" i="9"/>
  <c r="AJ22" i="9"/>
  <c r="AO22" i="9"/>
  <c r="AS22" i="9"/>
  <c r="AX22" i="9"/>
  <c r="BB22" i="9"/>
  <c r="BG22" i="9"/>
  <c r="BK22" i="9"/>
  <c r="BC21" i="9"/>
  <c r="AT21" i="9"/>
  <c r="AK21" i="9"/>
  <c r="AB21" i="9"/>
  <c r="T18" i="9"/>
  <c r="Y18" i="9"/>
  <c r="AC18" i="9"/>
  <c r="AH18" i="9"/>
  <c r="AL18" i="9"/>
  <c r="AQ18" i="9"/>
  <c r="AU18" i="9"/>
  <c r="AZ18" i="9"/>
  <c r="BE18" i="9"/>
  <c r="BI18" i="9"/>
  <c r="R18" i="9"/>
  <c r="V18" i="9"/>
  <c r="AA18" i="9"/>
  <c r="AE18" i="9"/>
  <c r="AJ18" i="9"/>
  <c r="AO18" i="9"/>
  <c r="AS18" i="9"/>
  <c r="AX18" i="9"/>
  <c r="BB18" i="9"/>
  <c r="BG18" i="9"/>
  <c r="BK18" i="9"/>
  <c r="BC17" i="9"/>
  <c r="AT17" i="9"/>
  <c r="AK17" i="9"/>
  <c r="AB17" i="9"/>
  <c r="S11" i="9"/>
  <c r="W11" i="9"/>
  <c r="AB11" i="9"/>
  <c r="AG11" i="9"/>
  <c r="AK11" i="9"/>
  <c r="AP11" i="9"/>
  <c r="AT11" i="9"/>
  <c r="AY11" i="9"/>
  <c r="BC11" i="9"/>
  <c r="BH11" i="9"/>
  <c r="Q11" i="9"/>
  <c r="U11" i="9"/>
  <c r="Z11" i="9"/>
  <c r="AD11" i="9"/>
  <c r="AI11" i="9"/>
  <c r="AM11" i="9"/>
  <c r="AR11" i="9"/>
  <c r="AW11" i="9"/>
  <c r="BA11" i="9"/>
  <c r="BF11" i="9"/>
  <c r="BJ11" i="9"/>
  <c r="R11" i="9"/>
  <c r="AA11" i="9"/>
  <c r="AJ11" i="9"/>
  <c r="AS11" i="9"/>
  <c r="BB11" i="9"/>
  <c r="BK11" i="9"/>
  <c r="V11" i="9"/>
  <c r="AE11" i="9"/>
  <c r="AO11" i="9"/>
  <c r="AX11" i="9"/>
  <c r="BG11" i="9"/>
  <c r="BI17" i="10"/>
  <c r="BI13" i="10"/>
  <c r="BI9" i="10"/>
  <c r="T33" i="9"/>
  <c r="Y33" i="9"/>
  <c r="AC33" i="9"/>
  <c r="AH33" i="9"/>
  <c r="AL33" i="9"/>
  <c r="AQ33" i="9"/>
  <c r="AU33" i="9"/>
  <c r="AZ33" i="9"/>
  <c r="BE33" i="9"/>
  <c r="BI33" i="9"/>
  <c r="R33" i="9"/>
  <c r="V33" i="9"/>
  <c r="T29" i="9"/>
  <c r="Y29" i="9"/>
  <c r="AC29" i="9"/>
  <c r="AH29" i="9"/>
  <c r="AL29" i="9"/>
  <c r="AQ29" i="9"/>
  <c r="AU29" i="9"/>
  <c r="AZ29" i="9"/>
  <c r="BE29" i="9"/>
  <c r="BI29" i="9"/>
  <c r="R29" i="9"/>
  <c r="V29" i="9"/>
  <c r="AA29" i="9"/>
  <c r="AE29" i="9"/>
  <c r="AJ29" i="9"/>
  <c r="AO29" i="9"/>
  <c r="AS29" i="9"/>
  <c r="AX29" i="9"/>
  <c r="BB29" i="9"/>
  <c r="BG29" i="9"/>
  <c r="BK29" i="9"/>
  <c r="T25" i="9"/>
  <c r="Y25" i="9"/>
  <c r="AC25" i="9"/>
  <c r="AH25" i="9"/>
  <c r="AL25" i="9"/>
  <c r="AQ25" i="9"/>
  <c r="AU25" i="9"/>
  <c r="AZ25" i="9"/>
  <c r="BE25" i="9"/>
  <c r="BI25" i="9"/>
  <c r="R25" i="9"/>
  <c r="V25" i="9"/>
  <c r="AA25" i="9"/>
  <c r="AE25" i="9"/>
  <c r="AJ25" i="9"/>
  <c r="AO25" i="9"/>
  <c r="AS25" i="9"/>
  <c r="AX25" i="9"/>
  <c r="BB25" i="9"/>
  <c r="BG25" i="9"/>
  <c r="BK25" i="9"/>
  <c r="T21" i="9"/>
  <c r="Y21" i="9"/>
  <c r="AC21" i="9"/>
  <c r="AH21" i="9"/>
  <c r="AL21" i="9"/>
  <c r="AQ21" i="9"/>
  <c r="AU21" i="9"/>
  <c r="AZ21" i="9"/>
  <c r="BE21" i="9"/>
  <c r="BI21" i="9"/>
  <c r="R21" i="9"/>
  <c r="V21" i="9"/>
  <c r="AA21" i="9"/>
  <c r="AE21" i="9"/>
  <c r="AJ21" i="9"/>
  <c r="AO21" i="9"/>
  <c r="AS21" i="9"/>
  <c r="AX21" i="9"/>
  <c r="BB21" i="9"/>
  <c r="BG21" i="9"/>
  <c r="BK21" i="9"/>
  <c r="T17" i="9"/>
  <c r="Y17" i="9"/>
  <c r="AC17" i="9"/>
  <c r="AH17" i="9"/>
  <c r="AL17" i="9"/>
  <c r="AQ17" i="9"/>
  <c r="AU17" i="9"/>
  <c r="AZ17" i="9"/>
  <c r="AZ39" i="9" s="1"/>
  <c r="H49" i="9" s="1"/>
  <c r="BE17" i="9"/>
  <c r="BI17" i="9"/>
  <c r="R17" i="9"/>
  <c r="V17" i="9"/>
  <c r="AA17" i="9"/>
  <c r="AE17" i="9"/>
  <c r="AJ17" i="9"/>
  <c r="AO17" i="9"/>
  <c r="AS17" i="9"/>
  <c r="AX17" i="9"/>
  <c r="BB17" i="9"/>
  <c r="BG17" i="9"/>
  <c r="BK17" i="9"/>
  <c r="S17" i="10"/>
  <c r="W17" i="10"/>
  <c r="AB17" i="10"/>
  <c r="AG17" i="10"/>
  <c r="AK17" i="10"/>
  <c r="AP17" i="10"/>
  <c r="AT17" i="10"/>
  <c r="AY17" i="10"/>
  <c r="BC17" i="10"/>
  <c r="BH17" i="10"/>
  <c r="Q17" i="10"/>
  <c r="U17" i="10"/>
  <c r="Z17" i="10"/>
  <c r="AD17" i="10"/>
  <c r="AI17" i="10"/>
  <c r="AM17" i="10"/>
  <c r="AR17" i="10"/>
  <c r="AW17" i="10"/>
  <c r="BA17" i="10"/>
  <c r="BF17" i="10"/>
  <c r="BJ17" i="10"/>
  <c r="R17" i="10"/>
  <c r="AA17" i="10"/>
  <c r="AJ17" i="10"/>
  <c r="AS17" i="10"/>
  <c r="BB17" i="10"/>
  <c r="BK17" i="10"/>
  <c r="T17" i="10"/>
  <c r="AC17" i="10"/>
  <c r="AL17" i="10"/>
  <c r="AU17" i="10"/>
  <c r="BE17" i="10"/>
  <c r="V17" i="10"/>
  <c r="AE17" i="10"/>
  <c r="AO17" i="10"/>
  <c r="AX17" i="10"/>
  <c r="BG17" i="10"/>
  <c r="S13" i="10"/>
  <c r="W13" i="10"/>
  <c r="AB13" i="10"/>
  <c r="AG13" i="10"/>
  <c r="AK13" i="10"/>
  <c r="AP13" i="10"/>
  <c r="AT13" i="10"/>
  <c r="AY13" i="10"/>
  <c r="BC13" i="10"/>
  <c r="BH13" i="10"/>
  <c r="Q13" i="10"/>
  <c r="U13" i="10"/>
  <c r="Z13" i="10"/>
  <c r="AD13" i="10"/>
  <c r="AI13" i="10"/>
  <c r="AM13" i="10"/>
  <c r="AR13" i="10"/>
  <c r="AW13" i="10"/>
  <c r="BA13" i="10"/>
  <c r="BF13" i="10"/>
  <c r="BJ13" i="10"/>
  <c r="R13" i="10"/>
  <c r="AA13" i="10"/>
  <c r="AJ13" i="10"/>
  <c r="AS13" i="10"/>
  <c r="BB13" i="10"/>
  <c r="BK13" i="10"/>
  <c r="T13" i="10"/>
  <c r="AC13" i="10"/>
  <c r="AL13" i="10"/>
  <c r="AU13" i="10"/>
  <c r="BE13" i="10"/>
  <c r="V13" i="10"/>
  <c r="AE13" i="10"/>
  <c r="AO13" i="10"/>
  <c r="AX13" i="10"/>
  <c r="BG13" i="10"/>
  <c r="S9" i="10"/>
  <c r="W9" i="10"/>
  <c r="AB9" i="10"/>
  <c r="AG9" i="10"/>
  <c r="AK9" i="10"/>
  <c r="AP9" i="10"/>
  <c r="AT9" i="10"/>
  <c r="AY9" i="10"/>
  <c r="BC9" i="10"/>
  <c r="BH9" i="10"/>
  <c r="Q9" i="10"/>
  <c r="U9" i="10"/>
  <c r="Z9" i="10"/>
  <c r="AD9" i="10"/>
  <c r="AI9" i="10"/>
  <c r="AM9" i="10"/>
  <c r="AR9" i="10"/>
  <c r="AW9" i="10"/>
  <c r="BA9" i="10"/>
  <c r="BF9" i="10"/>
  <c r="BJ9" i="10"/>
  <c r="R9" i="10"/>
  <c r="AA9" i="10"/>
  <c r="AJ9" i="10"/>
  <c r="AS9" i="10"/>
  <c r="BB9" i="10"/>
  <c r="BK9" i="10"/>
  <c r="T9" i="10"/>
  <c r="AC9" i="10"/>
  <c r="AL9" i="10"/>
  <c r="AU9" i="10"/>
  <c r="BE9" i="10"/>
  <c r="V9" i="10"/>
  <c r="AE9" i="10"/>
  <c r="AO9" i="10"/>
  <c r="AX9" i="10"/>
  <c r="BG9" i="10"/>
  <c r="Q36" i="11"/>
  <c r="U36" i="11"/>
  <c r="Z36" i="11"/>
  <c r="AD36" i="11"/>
  <c r="AI36" i="11"/>
  <c r="AM36" i="11"/>
  <c r="AR36" i="11"/>
  <c r="AW36" i="11"/>
  <c r="BA36" i="11"/>
  <c r="BF36" i="11"/>
  <c r="BJ36" i="11"/>
  <c r="R36" i="11"/>
  <c r="V36" i="11"/>
  <c r="AA36" i="11"/>
  <c r="AE36" i="11"/>
  <c r="AJ36" i="11"/>
  <c r="AO36" i="11"/>
  <c r="AS36" i="11"/>
  <c r="AX36" i="11"/>
  <c r="BB36" i="11"/>
  <c r="BG36" i="11"/>
  <c r="BK36" i="11"/>
  <c r="S36" i="11"/>
  <c r="W36" i="11"/>
  <c r="AB36" i="11"/>
  <c r="AG36" i="11"/>
  <c r="AK36" i="11"/>
  <c r="AP36" i="11"/>
  <c r="AT36" i="11"/>
  <c r="AY36" i="11"/>
  <c r="BC36" i="11"/>
  <c r="BH36" i="11"/>
  <c r="Y36" i="11"/>
  <c r="AQ36" i="11"/>
  <c r="BI36" i="11"/>
  <c r="AC36" i="11"/>
  <c r="AU36" i="11"/>
  <c r="AH36" i="11"/>
  <c r="AZ36" i="11"/>
  <c r="Q28" i="11"/>
  <c r="U28" i="11"/>
  <c r="Z28" i="11"/>
  <c r="AD28" i="11"/>
  <c r="AI28" i="11"/>
  <c r="AM28" i="11"/>
  <c r="AR28" i="11"/>
  <c r="AW28" i="11"/>
  <c r="BA28" i="11"/>
  <c r="BF28" i="11"/>
  <c r="BJ28" i="11"/>
  <c r="V28" i="11"/>
  <c r="AB28" i="11"/>
  <c r="AH28" i="11"/>
  <c r="AO28" i="11"/>
  <c r="AT28" i="11"/>
  <c r="AZ28" i="11"/>
  <c r="BG28" i="11"/>
  <c r="R28" i="11"/>
  <c r="W28" i="11"/>
  <c r="AC28" i="11"/>
  <c r="AJ28" i="11"/>
  <c r="AP28" i="11"/>
  <c r="AU28" i="11"/>
  <c r="BB28" i="11"/>
  <c r="BH28" i="11"/>
  <c r="S28" i="11"/>
  <c r="Y28" i="11"/>
  <c r="AE28" i="11"/>
  <c r="AK28" i="11"/>
  <c r="AQ28" i="11"/>
  <c r="AX28" i="11"/>
  <c r="BC28" i="11"/>
  <c r="BI28" i="11"/>
  <c r="AA28" i="11"/>
  <c r="AY28" i="11"/>
  <c r="AG28" i="11"/>
  <c r="BE28" i="11"/>
  <c r="AL28" i="11"/>
  <c r="BK28" i="11"/>
  <c r="S12" i="9"/>
  <c r="W12" i="9"/>
  <c r="AB12" i="9"/>
  <c r="AG12" i="9"/>
  <c r="AK12" i="9"/>
  <c r="AP12" i="9"/>
  <c r="AT12" i="9"/>
  <c r="AY12" i="9"/>
  <c r="BC12" i="9"/>
  <c r="BH12" i="9"/>
  <c r="Q12" i="9"/>
  <c r="U12" i="9"/>
  <c r="Z12" i="9"/>
  <c r="AD12" i="9"/>
  <c r="AI12" i="9"/>
  <c r="AM12" i="9"/>
  <c r="AR12" i="9"/>
  <c r="AW12" i="9"/>
  <c r="BA12" i="9"/>
  <c r="BF12" i="9"/>
  <c r="BJ12" i="9"/>
  <c r="S8" i="9"/>
  <c r="W8" i="9"/>
  <c r="AB8" i="9"/>
  <c r="AG8" i="9"/>
  <c r="AK8" i="9"/>
  <c r="AP8" i="9"/>
  <c r="AT8" i="9"/>
  <c r="AY8" i="9"/>
  <c r="BC8" i="9"/>
  <c r="BH8" i="9"/>
  <c r="Q8" i="9"/>
  <c r="U8" i="9"/>
  <c r="Z8" i="9"/>
  <c r="AD8" i="9"/>
  <c r="AI8" i="9"/>
  <c r="AM8" i="9"/>
  <c r="AR8" i="9"/>
  <c r="AW8" i="9"/>
  <c r="BA8" i="9"/>
  <c r="BF8" i="9"/>
  <c r="BJ8" i="9"/>
  <c r="S38" i="10"/>
  <c r="W38" i="10"/>
  <c r="AB38" i="10"/>
  <c r="AG38" i="10"/>
  <c r="AK38" i="10"/>
  <c r="AP38" i="10"/>
  <c r="AT38" i="10"/>
  <c r="AY38" i="10"/>
  <c r="BC38" i="10"/>
  <c r="BH38" i="10"/>
  <c r="Q38" i="10"/>
  <c r="U38" i="10"/>
  <c r="Z38" i="10"/>
  <c r="AD38" i="10"/>
  <c r="AI38" i="10"/>
  <c r="AM38" i="10"/>
  <c r="AR38" i="10"/>
  <c r="AW38" i="10"/>
  <c r="BA38" i="10"/>
  <c r="BF38" i="10"/>
  <c r="BJ38" i="10"/>
  <c r="BK35" i="10"/>
  <c r="BB35" i="10"/>
  <c r="AS35" i="10"/>
  <c r="AJ35" i="10"/>
  <c r="AA35" i="10"/>
  <c r="S34" i="10"/>
  <c r="W34" i="10"/>
  <c r="AB34" i="10"/>
  <c r="AG34" i="10"/>
  <c r="AK34" i="10"/>
  <c r="AP34" i="10"/>
  <c r="AT34" i="10"/>
  <c r="AY34" i="10"/>
  <c r="BC34" i="10"/>
  <c r="BH34" i="10"/>
  <c r="Q34" i="10"/>
  <c r="U34" i="10"/>
  <c r="Z34" i="10"/>
  <c r="AD34" i="10"/>
  <c r="AI34" i="10"/>
  <c r="AM34" i="10"/>
  <c r="AR34" i="10"/>
  <c r="AW34" i="10"/>
  <c r="BA34" i="10"/>
  <c r="BF34" i="10"/>
  <c r="BJ34" i="10"/>
  <c r="BK31" i="10"/>
  <c r="BB31" i="10"/>
  <c r="AS31" i="10"/>
  <c r="AJ31" i="10"/>
  <c r="AA31" i="10"/>
  <c r="S30" i="10"/>
  <c r="W30" i="10"/>
  <c r="AB30" i="10"/>
  <c r="AG30" i="10"/>
  <c r="AK30" i="10"/>
  <c r="AP30" i="10"/>
  <c r="AT30" i="10"/>
  <c r="AY30" i="10"/>
  <c r="BC30" i="10"/>
  <c r="BH30" i="10"/>
  <c r="Q30" i="10"/>
  <c r="U30" i="10"/>
  <c r="Z30" i="10"/>
  <c r="AD30" i="10"/>
  <c r="AI30" i="10"/>
  <c r="AM30" i="10"/>
  <c r="AR30" i="10"/>
  <c r="AW30" i="10"/>
  <c r="BA30" i="10"/>
  <c r="BF30" i="10"/>
  <c r="BJ30" i="10"/>
  <c r="BK27" i="10"/>
  <c r="BB27" i="10"/>
  <c r="AS27" i="10"/>
  <c r="AJ27" i="10"/>
  <c r="AA27" i="10"/>
  <c r="S26" i="10"/>
  <c r="W26" i="10"/>
  <c r="AB26" i="10"/>
  <c r="AG26" i="10"/>
  <c r="AK26" i="10"/>
  <c r="AP26" i="10"/>
  <c r="AT26" i="10"/>
  <c r="AY26" i="10"/>
  <c r="BC26" i="10"/>
  <c r="BH26" i="10"/>
  <c r="Q26" i="10"/>
  <c r="U26" i="10"/>
  <c r="Z26" i="10"/>
  <c r="AD26" i="10"/>
  <c r="AI26" i="10"/>
  <c r="AM26" i="10"/>
  <c r="AR26" i="10"/>
  <c r="AW26" i="10"/>
  <c r="BA26" i="10"/>
  <c r="BF26" i="10"/>
  <c r="BJ26" i="10"/>
  <c r="BK23" i="10"/>
  <c r="BB23" i="10"/>
  <c r="AS23" i="10"/>
  <c r="AJ23" i="10"/>
  <c r="AA23" i="10"/>
  <c r="S22" i="10"/>
  <c r="W22" i="10"/>
  <c r="AB22" i="10"/>
  <c r="AG22" i="10"/>
  <c r="AK22" i="10"/>
  <c r="AP22" i="10"/>
  <c r="AT22" i="10"/>
  <c r="AY22" i="10"/>
  <c r="BC22" i="10"/>
  <c r="BH22" i="10"/>
  <c r="Q22" i="10"/>
  <c r="U22" i="10"/>
  <c r="Z22" i="10"/>
  <c r="AD22" i="10"/>
  <c r="AI22" i="10"/>
  <c r="AM22" i="10"/>
  <c r="AR22" i="10"/>
  <c r="AW22" i="10"/>
  <c r="BA22" i="10"/>
  <c r="BF22" i="10"/>
  <c r="BJ22" i="10"/>
  <c r="BK19" i="10"/>
  <c r="BB19" i="10"/>
  <c r="AS19" i="10"/>
  <c r="AJ19" i="10"/>
  <c r="AA19" i="10"/>
  <c r="S18" i="10"/>
  <c r="W18" i="10"/>
  <c r="AB18" i="10"/>
  <c r="AG18" i="10"/>
  <c r="AK18" i="10"/>
  <c r="AP18" i="10"/>
  <c r="AT18" i="10"/>
  <c r="AY18" i="10"/>
  <c r="BC18" i="10"/>
  <c r="BH18" i="10"/>
  <c r="Q18" i="10"/>
  <c r="U18" i="10"/>
  <c r="Z18" i="10"/>
  <c r="AD18" i="10"/>
  <c r="AI18" i="10"/>
  <c r="AM18" i="10"/>
  <c r="AR18" i="10"/>
  <c r="AW18" i="10"/>
  <c r="BA18" i="10"/>
  <c r="BF18" i="10"/>
  <c r="BJ18" i="10"/>
  <c r="BK15" i="10"/>
  <c r="BK39" i="10" s="1"/>
  <c r="I52" i="10" s="1"/>
  <c r="BB15" i="10"/>
  <c r="AS15" i="10"/>
  <c r="AJ15" i="10"/>
  <c r="AA15" i="10"/>
  <c r="AA39" i="10" s="1"/>
  <c r="E48" i="10" s="1"/>
  <c r="S14" i="10"/>
  <c r="W14" i="10"/>
  <c r="AB14" i="10"/>
  <c r="AG14" i="10"/>
  <c r="AK14" i="10"/>
  <c r="AP14" i="10"/>
  <c r="AT14" i="10"/>
  <c r="AY14" i="10"/>
  <c r="BC14" i="10"/>
  <c r="BH14" i="10"/>
  <c r="Q14" i="10"/>
  <c r="U14" i="10"/>
  <c r="Z14" i="10"/>
  <c r="AD14" i="10"/>
  <c r="AI14" i="10"/>
  <c r="AM14" i="10"/>
  <c r="AR14" i="10"/>
  <c r="AW14" i="10"/>
  <c r="BA14" i="10"/>
  <c r="BF14" i="10"/>
  <c r="BJ14" i="10"/>
  <c r="S10" i="10"/>
  <c r="W10" i="10"/>
  <c r="AB10" i="10"/>
  <c r="AG10" i="10"/>
  <c r="AK10" i="10"/>
  <c r="AP10" i="10"/>
  <c r="AT10" i="10"/>
  <c r="AY10" i="10"/>
  <c r="BC10" i="10"/>
  <c r="BH10" i="10"/>
  <c r="Q10" i="10"/>
  <c r="U10" i="10"/>
  <c r="Z10" i="10"/>
  <c r="AD10" i="10"/>
  <c r="AI10" i="10"/>
  <c r="AM10" i="10"/>
  <c r="AR10" i="10"/>
  <c r="AW10" i="10"/>
  <c r="BA10" i="10"/>
  <c r="BF10" i="10"/>
  <c r="BJ10" i="10"/>
  <c r="Q37" i="11"/>
  <c r="U37" i="11"/>
  <c r="Z37" i="11"/>
  <c r="AD37" i="11"/>
  <c r="AI37" i="11"/>
  <c r="AM37" i="11"/>
  <c r="AR37" i="11"/>
  <c r="AW37" i="11"/>
  <c r="BA37" i="11"/>
  <c r="BF37" i="11"/>
  <c r="BJ37" i="11"/>
  <c r="R37" i="11"/>
  <c r="V37" i="11"/>
  <c r="AA37" i="11"/>
  <c r="AE37" i="11"/>
  <c r="AJ37" i="11"/>
  <c r="AO37" i="11"/>
  <c r="AS37" i="11"/>
  <c r="AX37" i="11"/>
  <c r="BB37" i="11"/>
  <c r="BG37" i="11"/>
  <c r="BK37" i="11"/>
  <c r="S37" i="11"/>
  <c r="W37" i="11"/>
  <c r="AB37" i="11"/>
  <c r="AG37" i="11"/>
  <c r="AK37" i="11"/>
  <c r="AP37" i="11"/>
  <c r="AT37" i="11"/>
  <c r="AY37" i="11"/>
  <c r="BC37" i="11"/>
  <c r="BH37" i="11"/>
  <c r="Q34" i="11"/>
  <c r="U34" i="11"/>
  <c r="Z34" i="11"/>
  <c r="AD34" i="11"/>
  <c r="AI34" i="11"/>
  <c r="AM34" i="11"/>
  <c r="AR34" i="11"/>
  <c r="AW34" i="11"/>
  <c r="BA34" i="11"/>
  <c r="BF34" i="11"/>
  <c r="BJ34" i="11"/>
  <c r="S34" i="11"/>
  <c r="Y34" i="11"/>
  <c r="AE34" i="11"/>
  <c r="AK34" i="11"/>
  <c r="AQ34" i="11"/>
  <c r="AX34" i="11"/>
  <c r="BC34" i="11"/>
  <c r="BI34" i="11"/>
  <c r="T34" i="11"/>
  <c r="AA34" i="11"/>
  <c r="AG34" i="11"/>
  <c r="AL34" i="11"/>
  <c r="AS34" i="11"/>
  <c r="AY34" i="11"/>
  <c r="BE34" i="11"/>
  <c r="BK34" i="11"/>
  <c r="V34" i="11"/>
  <c r="AB34" i="11"/>
  <c r="AH34" i="11"/>
  <c r="AO34" i="11"/>
  <c r="AT34" i="11"/>
  <c r="AZ34" i="11"/>
  <c r="BG34" i="11"/>
  <c r="Q26" i="11"/>
  <c r="U26" i="11"/>
  <c r="Z26" i="11"/>
  <c r="AD26" i="11"/>
  <c r="AI26" i="11"/>
  <c r="AM26" i="11"/>
  <c r="AR26" i="11"/>
  <c r="AW26" i="11"/>
  <c r="BA26" i="11"/>
  <c r="BF26" i="11"/>
  <c r="BJ26" i="11"/>
  <c r="S26" i="11"/>
  <c r="Y26" i="11"/>
  <c r="AE26" i="11"/>
  <c r="AK26" i="11"/>
  <c r="AQ26" i="11"/>
  <c r="AX26" i="11"/>
  <c r="BC26" i="11"/>
  <c r="BI26" i="11"/>
  <c r="T26" i="11"/>
  <c r="AA26" i="11"/>
  <c r="AG26" i="11"/>
  <c r="AL26" i="11"/>
  <c r="AS26" i="11"/>
  <c r="AY26" i="11"/>
  <c r="BE26" i="11"/>
  <c r="BK26" i="11"/>
  <c r="V26" i="11"/>
  <c r="AB26" i="11"/>
  <c r="AH26" i="11"/>
  <c r="AO26" i="11"/>
  <c r="AT26" i="11"/>
  <c r="AZ26" i="11"/>
  <c r="BG26" i="11"/>
  <c r="Q14" i="11"/>
  <c r="U14" i="11"/>
  <c r="Z14" i="11"/>
  <c r="AD14" i="11"/>
  <c r="AI14" i="11"/>
  <c r="AM14" i="11"/>
  <c r="AR14" i="11"/>
  <c r="AW14" i="11"/>
  <c r="BA14" i="11"/>
  <c r="BF14" i="11"/>
  <c r="BJ14" i="11"/>
  <c r="R14" i="11"/>
  <c r="W14" i="11"/>
  <c r="AC14" i="11"/>
  <c r="AJ14" i="11"/>
  <c r="AP14" i="11"/>
  <c r="AU14" i="11"/>
  <c r="BB14" i="11"/>
  <c r="BH14" i="11"/>
  <c r="T14" i="11"/>
  <c r="AB14" i="11"/>
  <c r="AK14" i="11"/>
  <c r="AS14" i="11"/>
  <c r="AZ14" i="11"/>
  <c r="BI14" i="11"/>
  <c r="V14" i="11"/>
  <c r="AE14" i="11"/>
  <c r="AL14" i="11"/>
  <c r="AT14" i="11"/>
  <c r="BC14" i="11"/>
  <c r="BK14" i="11"/>
  <c r="Y14" i="11"/>
  <c r="AG14" i="11"/>
  <c r="AO14" i="11"/>
  <c r="AX14" i="11"/>
  <c r="BE14" i="11"/>
  <c r="O39" i="11"/>
  <c r="M14" i="2" s="1"/>
  <c r="S35" i="10"/>
  <c r="W35" i="10"/>
  <c r="AB35" i="10"/>
  <c r="AG35" i="10"/>
  <c r="AK35" i="10"/>
  <c r="AP35" i="10"/>
  <c r="AT35" i="10"/>
  <c r="AY35" i="10"/>
  <c r="BC35" i="10"/>
  <c r="BH35" i="10"/>
  <c r="Q35" i="10"/>
  <c r="U35" i="10"/>
  <c r="Z35" i="10"/>
  <c r="AD35" i="10"/>
  <c r="AI35" i="10"/>
  <c r="AM35" i="10"/>
  <c r="AR35" i="10"/>
  <c r="AW35" i="10"/>
  <c r="BA35" i="10"/>
  <c r="BF35" i="10"/>
  <c r="BJ35" i="10"/>
  <c r="S31" i="10"/>
  <c r="W31" i="10"/>
  <c r="AB31" i="10"/>
  <c r="AG31" i="10"/>
  <c r="AK31" i="10"/>
  <c r="AP31" i="10"/>
  <c r="AT31" i="10"/>
  <c r="AY31" i="10"/>
  <c r="BC31" i="10"/>
  <c r="BH31" i="10"/>
  <c r="Q31" i="10"/>
  <c r="U31" i="10"/>
  <c r="Z31" i="10"/>
  <c r="AD31" i="10"/>
  <c r="AI31" i="10"/>
  <c r="AM31" i="10"/>
  <c r="AR31" i="10"/>
  <c r="AW31" i="10"/>
  <c r="BA31" i="10"/>
  <c r="BF31" i="10"/>
  <c r="BJ31" i="10"/>
  <c r="S27" i="10"/>
  <c r="W27" i="10"/>
  <c r="AB27" i="10"/>
  <c r="AG27" i="10"/>
  <c r="AK27" i="10"/>
  <c r="AP27" i="10"/>
  <c r="AT27" i="10"/>
  <c r="AY27" i="10"/>
  <c r="BC27" i="10"/>
  <c r="BH27" i="10"/>
  <c r="Q27" i="10"/>
  <c r="U27" i="10"/>
  <c r="Z27" i="10"/>
  <c r="AD27" i="10"/>
  <c r="AI27" i="10"/>
  <c r="AM27" i="10"/>
  <c r="AR27" i="10"/>
  <c r="AW27" i="10"/>
  <c r="BA27" i="10"/>
  <c r="BF27" i="10"/>
  <c r="BJ27" i="10"/>
  <c r="S23" i="10"/>
  <c r="W23" i="10"/>
  <c r="AB23" i="10"/>
  <c r="AG23" i="10"/>
  <c r="AK23" i="10"/>
  <c r="AP23" i="10"/>
  <c r="AT23" i="10"/>
  <c r="AY23" i="10"/>
  <c r="BC23" i="10"/>
  <c r="BH23" i="10"/>
  <c r="Q23" i="10"/>
  <c r="U23" i="10"/>
  <c r="Z23" i="10"/>
  <c r="AD23" i="10"/>
  <c r="AI23" i="10"/>
  <c r="AM23" i="10"/>
  <c r="AR23" i="10"/>
  <c r="AW23" i="10"/>
  <c r="BA23" i="10"/>
  <c r="BF23" i="10"/>
  <c r="BJ23" i="10"/>
  <c r="S19" i="10"/>
  <c r="W19" i="10"/>
  <c r="AB19" i="10"/>
  <c r="AG19" i="10"/>
  <c r="AK19" i="10"/>
  <c r="AP19" i="10"/>
  <c r="AT19" i="10"/>
  <c r="AY19" i="10"/>
  <c r="BC19" i="10"/>
  <c r="BH19" i="10"/>
  <c r="Q19" i="10"/>
  <c r="U19" i="10"/>
  <c r="Z19" i="10"/>
  <c r="AD19" i="10"/>
  <c r="AI19" i="10"/>
  <c r="AM19" i="10"/>
  <c r="AR19" i="10"/>
  <c r="AW19" i="10"/>
  <c r="BA19" i="10"/>
  <c r="BF19" i="10"/>
  <c r="BJ19" i="10"/>
  <c r="S15" i="10"/>
  <c r="W15" i="10"/>
  <c r="AB15" i="10"/>
  <c r="AG15" i="10"/>
  <c r="AK15" i="10"/>
  <c r="AP15" i="10"/>
  <c r="AT15" i="10"/>
  <c r="AY15" i="10"/>
  <c r="BC15" i="10"/>
  <c r="BH15" i="10"/>
  <c r="Q15" i="10"/>
  <c r="U15" i="10"/>
  <c r="Z15" i="10"/>
  <c r="AD15" i="10"/>
  <c r="AI15" i="10"/>
  <c r="AM15" i="10"/>
  <c r="AR15" i="10"/>
  <c r="AW15" i="10"/>
  <c r="BA15" i="10"/>
  <c r="BF15" i="10"/>
  <c r="BJ15" i="10"/>
  <c r="S11" i="10"/>
  <c r="W11" i="10"/>
  <c r="AB11" i="10"/>
  <c r="AG11" i="10"/>
  <c r="AK11" i="10"/>
  <c r="AP11" i="10"/>
  <c r="AT11" i="10"/>
  <c r="AY11" i="10"/>
  <c r="BC11" i="10"/>
  <c r="BH11" i="10"/>
  <c r="Q11" i="10"/>
  <c r="U11" i="10"/>
  <c r="Z11" i="10"/>
  <c r="AD11" i="10"/>
  <c r="AI11" i="10"/>
  <c r="AM11" i="10"/>
  <c r="AR11" i="10"/>
  <c r="AW11" i="10"/>
  <c r="BA11" i="10"/>
  <c r="BF11" i="10"/>
  <c r="BJ11" i="10"/>
  <c r="BG10" i="10"/>
  <c r="AX10" i="10"/>
  <c r="AO10" i="10"/>
  <c r="AE10" i="10"/>
  <c r="V10" i="10"/>
  <c r="BB39" i="10"/>
  <c r="H51" i="10" s="1"/>
  <c r="AS39" i="10"/>
  <c r="G50" i="10" s="1"/>
  <c r="AJ39" i="10"/>
  <c r="F49" i="10" s="1"/>
  <c r="R39" i="10"/>
  <c r="D47" i="10" s="1"/>
  <c r="AU37" i="11"/>
  <c r="AC37" i="11"/>
  <c r="BH34" i="11"/>
  <c r="AJ34" i="11"/>
  <c r="Q32" i="11"/>
  <c r="U32" i="11"/>
  <c r="Z32" i="11"/>
  <c r="AD32" i="11"/>
  <c r="AI32" i="11"/>
  <c r="AM32" i="11"/>
  <c r="AR32" i="11"/>
  <c r="AW32" i="11"/>
  <c r="BA32" i="11"/>
  <c r="BF32" i="11"/>
  <c r="BJ32" i="11"/>
  <c r="V32" i="11"/>
  <c r="AB32" i="11"/>
  <c r="AH32" i="11"/>
  <c r="AO32" i="11"/>
  <c r="AT32" i="11"/>
  <c r="AZ32" i="11"/>
  <c r="BG32" i="11"/>
  <c r="R32" i="11"/>
  <c r="W32" i="11"/>
  <c r="AC32" i="11"/>
  <c r="AJ32" i="11"/>
  <c r="AP32" i="11"/>
  <c r="AU32" i="11"/>
  <c r="BB32" i="11"/>
  <c r="BH32" i="11"/>
  <c r="S32" i="11"/>
  <c r="Y32" i="11"/>
  <c r="AE32" i="11"/>
  <c r="AK32" i="11"/>
  <c r="AQ32" i="11"/>
  <c r="AX32" i="11"/>
  <c r="BC32" i="11"/>
  <c r="BI32" i="11"/>
  <c r="Q31" i="11"/>
  <c r="U31" i="11"/>
  <c r="Z31" i="11"/>
  <c r="AD31" i="11"/>
  <c r="AI31" i="11"/>
  <c r="AM31" i="11"/>
  <c r="AR31" i="11"/>
  <c r="AW31" i="11"/>
  <c r="BA31" i="11"/>
  <c r="BF31" i="11"/>
  <c r="BJ31" i="11"/>
  <c r="R31" i="11"/>
  <c r="W31" i="11"/>
  <c r="AC31" i="11"/>
  <c r="AJ31" i="11"/>
  <c r="AP31" i="11"/>
  <c r="AU31" i="11"/>
  <c r="BB31" i="11"/>
  <c r="BH31" i="11"/>
  <c r="S31" i="11"/>
  <c r="Y31" i="11"/>
  <c r="AE31" i="11"/>
  <c r="AK31" i="11"/>
  <c r="AQ31" i="11"/>
  <c r="AX31" i="11"/>
  <c r="BC31" i="11"/>
  <c r="BI31" i="11"/>
  <c r="T31" i="11"/>
  <c r="AA31" i="11"/>
  <c r="AG31" i="11"/>
  <c r="AL31" i="11"/>
  <c r="AS31" i="11"/>
  <c r="AY31" i="11"/>
  <c r="BE31" i="11"/>
  <c r="BK31" i="11"/>
  <c r="BH26" i="11"/>
  <c r="AJ26" i="11"/>
  <c r="Q24" i="11"/>
  <c r="U24" i="11"/>
  <c r="Z24" i="11"/>
  <c r="AD24" i="11"/>
  <c r="AI24" i="11"/>
  <c r="AM24" i="11"/>
  <c r="AR24" i="11"/>
  <c r="AW24" i="11"/>
  <c r="BA24" i="11"/>
  <c r="BF24" i="11"/>
  <c r="BJ24" i="11"/>
  <c r="V24" i="11"/>
  <c r="AB24" i="11"/>
  <c r="AH24" i="11"/>
  <c r="AO24" i="11"/>
  <c r="AT24" i="11"/>
  <c r="AZ24" i="11"/>
  <c r="BG24" i="11"/>
  <c r="R24" i="11"/>
  <c r="W24" i="11"/>
  <c r="AC24" i="11"/>
  <c r="AJ24" i="11"/>
  <c r="AP24" i="11"/>
  <c r="AU24" i="11"/>
  <c r="BB24" i="11"/>
  <c r="BH24" i="11"/>
  <c r="S24" i="11"/>
  <c r="Y24" i="11"/>
  <c r="AE24" i="11"/>
  <c r="AK24" i="11"/>
  <c r="AQ24" i="11"/>
  <c r="AX24" i="11"/>
  <c r="BC24" i="11"/>
  <c r="BI24" i="11"/>
  <c r="Q23" i="11"/>
  <c r="U23" i="11"/>
  <c r="Z23" i="11"/>
  <c r="AD23" i="11"/>
  <c r="AI23" i="11"/>
  <c r="AM23" i="11"/>
  <c r="AR23" i="11"/>
  <c r="AW23" i="11"/>
  <c r="BA23" i="11"/>
  <c r="BF23" i="11"/>
  <c r="BJ23" i="11"/>
  <c r="R23" i="11"/>
  <c r="W23" i="11"/>
  <c r="AC23" i="11"/>
  <c r="AJ23" i="11"/>
  <c r="AP23" i="11"/>
  <c r="AU23" i="11"/>
  <c r="BB23" i="11"/>
  <c r="BH23" i="11"/>
  <c r="S23" i="11"/>
  <c r="Y23" i="11"/>
  <c r="AE23" i="11"/>
  <c r="AK23" i="11"/>
  <c r="AQ23" i="11"/>
  <c r="AX23" i="11"/>
  <c r="BC23" i="11"/>
  <c r="BI23" i="11"/>
  <c r="T23" i="11"/>
  <c r="AA23" i="11"/>
  <c r="AG23" i="11"/>
  <c r="AL23" i="11"/>
  <c r="AS23" i="11"/>
  <c r="AY23" i="11"/>
  <c r="BE23" i="11"/>
  <c r="BK23" i="11"/>
  <c r="Q17" i="11"/>
  <c r="U17" i="11"/>
  <c r="Z17" i="11"/>
  <c r="AD17" i="11"/>
  <c r="AI17" i="11"/>
  <c r="AM17" i="11"/>
  <c r="AR17" i="11"/>
  <c r="AW17" i="11"/>
  <c r="BA17" i="11"/>
  <c r="BF17" i="11"/>
  <c r="BJ17" i="11"/>
  <c r="S17" i="11"/>
  <c r="Y17" i="11"/>
  <c r="AE17" i="11"/>
  <c r="AK17" i="11"/>
  <c r="AQ17" i="11"/>
  <c r="AX17" i="11"/>
  <c r="BC17" i="11"/>
  <c r="BI17" i="11"/>
  <c r="W17" i="11"/>
  <c r="AG17" i="11"/>
  <c r="AO17" i="11"/>
  <c r="AU17" i="11"/>
  <c r="BE17" i="11"/>
  <c r="R17" i="11"/>
  <c r="AA17" i="11"/>
  <c r="AH17" i="11"/>
  <c r="AP17" i="11"/>
  <c r="AY17" i="11"/>
  <c r="BG17" i="11"/>
  <c r="T17" i="11"/>
  <c r="AB17" i="11"/>
  <c r="AJ17" i="11"/>
  <c r="AS17" i="11"/>
  <c r="AZ17" i="11"/>
  <c r="BH17" i="11"/>
  <c r="AQ14" i="11"/>
  <c r="S34" i="13"/>
  <c r="W34" i="13"/>
  <c r="AB34" i="13"/>
  <c r="AG34" i="13"/>
  <c r="AK34" i="13"/>
  <c r="AP34" i="13"/>
  <c r="AT34" i="13"/>
  <c r="AY34" i="13"/>
  <c r="BC34" i="13"/>
  <c r="BH34" i="13"/>
  <c r="T34" i="13"/>
  <c r="Y34" i="13"/>
  <c r="AC34" i="13"/>
  <c r="AH34" i="13"/>
  <c r="AL34" i="13"/>
  <c r="AQ34" i="13"/>
  <c r="AU34" i="13"/>
  <c r="AZ34" i="13"/>
  <c r="BE34" i="13"/>
  <c r="BI34" i="13"/>
  <c r="R34" i="13"/>
  <c r="AA34" i="13"/>
  <c r="AJ34" i="13"/>
  <c r="AS34" i="13"/>
  <c r="BB34" i="13"/>
  <c r="BK34" i="13"/>
  <c r="U34" i="13"/>
  <c r="AD34" i="13"/>
  <c r="AM34" i="13"/>
  <c r="AW34" i="13"/>
  <c r="BF34" i="13"/>
  <c r="Q34" i="13"/>
  <c r="AI34" i="13"/>
  <c r="BA34" i="13"/>
  <c r="V34" i="13"/>
  <c r="AO34" i="13"/>
  <c r="BG34" i="13"/>
  <c r="Z34" i="13"/>
  <c r="AR34" i="13"/>
  <c r="BJ34" i="13"/>
  <c r="Q14" i="9"/>
  <c r="U14" i="9"/>
  <c r="Z14" i="9"/>
  <c r="AD14" i="9"/>
  <c r="AI14" i="9"/>
  <c r="AM14" i="9"/>
  <c r="AR14" i="9"/>
  <c r="AW14" i="9"/>
  <c r="BA14" i="9"/>
  <c r="BF14" i="9"/>
  <c r="BJ14" i="9"/>
  <c r="BE12" i="9"/>
  <c r="AU12" i="9"/>
  <c r="AL12" i="9"/>
  <c r="AC12" i="9"/>
  <c r="T12" i="9"/>
  <c r="S10" i="9"/>
  <c r="W10" i="9"/>
  <c r="AB10" i="9"/>
  <c r="AG10" i="9"/>
  <c r="AK10" i="9"/>
  <c r="AP10" i="9"/>
  <c r="AT10" i="9"/>
  <c r="AY10" i="9"/>
  <c r="BC10" i="9"/>
  <c r="BH10" i="9"/>
  <c r="Q10" i="9"/>
  <c r="U10" i="9"/>
  <c r="Z10" i="9"/>
  <c r="AD10" i="9"/>
  <c r="AI10" i="9"/>
  <c r="AM10" i="9"/>
  <c r="AR10" i="9"/>
  <c r="AW10" i="9"/>
  <c r="BA10" i="9"/>
  <c r="BF10" i="9"/>
  <c r="BJ10" i="9"/>
  <c r="BE8" i="9"/>
  <c r="BE39" i="9" s="1"/>
  <c r="I46" i="9" s="1"/>
  <c r="AU8" i="9"/>
  <c r="AL8" i="9"/>
  <c r="AL39" i="9" s="1"/>
  <c r="F51" i="9" s="1"/>
  <c r="AC8" i="9"/>
  <c r="T8" i="9"/>
  <c r="T39" i="9" s="1"/>
  <c r="D49" i="9" s="1"/>
  <c r="BE38" i="10"/>
  <c r="AU38" i="10"/>
  <c r="AL38" i="10"/>
  <c r="AC38" i="10"/>
  <c r="T38" i="10"/>
  <c r="S36" i="10"/>
  <c r="W36" i="10"/>
  <c r="AB36" i="10"/>
  <c r="AG36" i="10"/>
  <c r="AK36" i="10"/>
  <c r="AP36" i="10"/>
  <c r="AT36" i="10"/>
  <c r="AY36" i="10"/>
  <c r="BC36" i="10"/>
  <c r="BH36" i="10"/>
  <c r="Q36" i="10"/>
  <c r="U36" i="10"/>
  <c r="Z36" i="10"/>
  <c r="AD36" i="10"/>
  <c r="AI36" i="10"/>
  <c r="AM36" i="10"/>
  <c r="AR36" i="10"/>
  <c r="AW36" i="10"/>
  <c r="BA36" i="10"/>
  <c r="BF36" i="10"/>
  <c r="BJ36" i="10"/>
  <c r="BG35" i="10"/>
  <c r="AX35" i="10"/>
  <c r="AO35" i="10"/>
  <c r="AE35" i="10"/>
  <c r="V35" i="10"/>
  <c r="BE34" i="10"/>
  <c r="AU34" i="10"/>
  <c r="AL34" i="10"/>
  <c r="AC34" i="10"/>
  <c r="T34" i="10"/>
  <c r="S32" i="10"/>
  <c r="W32" i="10"/>
  <c r="AB32" i="10"/>
  <c r="AG32" i="10"/>
  <c r="AK32" i="10"/>
  <c r="AP32" i="10"/>
  <c r="AT32" i="10"/>
  <c r="AY32" i="10"/>
  <c r="BC32" i="10"/>
  <c r="BH32" i="10"/>
  <c r="Q32" i="10"/>
  <c r="U32" i="10"/>
  <c r="Z32" i="10"/>
  <c r="AD32" i="10"/>
  <c r="AI32" i="10"/>
  <c r="AM32" i="10"/>
  <c r="AR32" i="10"/>
  <c r="AW32" i="10"/>
  <c r="BA32" i="10"/>
  <c r="BF32" i="10"/>
  <c r="BJ32" i="10"/>
  <c r="BG31" i="10"/>
  <c r="AX31" i="10"/>
  <c r="AO31" i="10"/>
  <c r="AE31" i="10"/>
  <c r="V31" i="10"/>
  <c r="BE30" i="10"/>
  <c r="AU30" i="10"/>
  <c r="AL30" i="10"/>
  <c r="AC30" i="10"/>
  <c r="T30" i="10"/>
  <c r="S28" i="10"/>
  <c r="W28" i="10"/>
  <c r="AB28" i="10"/>
  <c r="AG28" i="10"/>
  <c r="AK28" i="10"/>
  <c r="AP28" i="10"/>
  <c r="AT28" i="10"/>
  <c r="AY28" i="10"/>
  <c r="BC28" i="10"/>
  <c r="BH28" i="10"/>
  <c r="Q28" i="10"/>
  <c r="U28" i="10"/>
  <c r="Z28" i="10"/>
  <c r="AD28" i="10"/>
  <c r="AI28" i="10"/>
  <c r="AM28" i="10"/>
  <c r="AR28" i="10"/>
  <c r="AW28" i="10"/>
  <c r="BA28" i="10"/>
  <c r="BF28" i="10"/>
  <c r="BJ28" i="10"/>
  <c r="BG27" i="10"/>
  <c r="AX27" i="10"/>
  <c r="AO27" i="10"/>
  <c r="AE27" i="10"/>
  <c r="V27" i="10"/>
  <c r="BE26" i="10"/>
  <c r="AU26" i="10"/>
  <c r="AL26" i="10"/>
  <c r="AC26" i="10"/>
  <c r="T26" i="10"/>
  <c r="S24" i="10"/>
  <c r="W24" i="10"/>
  <c r="AB24" i="10"/>
  <c r="AG24" i="10"/>
  <c r="AK24" i="10"/>
  <c r="AP24" i="10"/>
  <c r="AT24" i="10"/>
  <c r="AY24" i="10"/>
  <c r="BC24" i="10"/>
  <c r="BH24" i="10"/>
  <c r="Q24" i="10"/>
  <c r="U24" i="10"/>
  <c r="Z24" i="10"/>
  <c r="AD24" i="10"/>
  <c r="AI24" i="10"/>
  <c r="AM24" i="10"/>
  <c r="AR24" i="10"/>
  <c r="AW24" i="10"/>
  <c r="BA24" i="10"/>
  <c r="BF24" i="10"/>
  <c r="BJ24" i="10"/>
  <c r="BG23" i="10"/>
  <c r="AX23" i="10"/>
  <c r="AO23" i="10"/>
  <c r="AE23" i="10"/>
  <c r="V23" i="10"/>
  <c r="BE22" i="10"/>
  <c r="AU22" i="10"/>
  <c r="AL22" i="10"/>
  <c r="AC22" i="10"/>
  <c r="T22" i="10"/>
  <c r="S20" i="10"/>
  <c r="W20" i="10"/>
  <c r="AB20" i="10"/>
  <c r="AG20" i="10"/>
  <c r="AK20" i="10"/>
  <c r="AP20" i="10"/>
  <c r="AT20" i="10"/>
  <c r="AY20" i="10"/>
  <c r="BC20" i="10"/>
  <c r="BH20" i="10"/>
  <c r="Q20" i="10"/>
  <c r="U20" i="10"/>
  <c r="Z20" i="10"/>
  <c r="AD20" i="10"/>
  <c r="AI20" i="10"/>
  <c r="AM20" i="10"/>
  <c r="AR20" i="10"/>
  <c r="AW20" i="10"/>
  <c r="BA20" i="10"/>
  <c r="BF20" i="10"/>
  <c r="BJ20" i="10"/>
  <c r="BG19" i="10"/>
  <c r="AX19" i="10"/>
  <c r="AO19" i="10"/>
  <c r="AE19" i="10"/>
  <c r="V19" i="10"/>
  <c r="BE18" i="10"/>
  <c r="AU18" i="10"/>
  <c r="AL18" i="10"/>
  <c r="AC18" i="10"/>
  <c r="T18" i="10"/>
  <c r="S16" i="10"/>
  <c r="W16" i="10"/>
  <c r="AB16" i="10"/>
  <c r="AG16" i="10"/>
  <c r="AK16" i="10"/>
  <c r="AP16" i="10"/>
  <c r="AT16" i="10"/>
  <c r="AY16" i="10"/>
  <c r="BC16" i="10"/>
  <c r="BH16" i="10"/>
  <c r="Q16" i="10"/>
  <c r="U16" i="10"/>
  <c r="Z16" i="10"/>
  <c r="AD16" i="10"/>
  <c r="AI16" i="10"/>
  <c r="AM16" i="10"/>
  <c r="AR16" i="10"/>
  <c r="AW16" i="10"/>
  <c r="BA16" i="10"/>
  <c r="BF16" i="10"/>
  <c r="BJ16" i="10"/>
  <c r="BG15" i="10"/>
  <c r="AX15" i="10"/>
  <c r="AO15" i="10"/>
  <c r="AE15" i="10"/>
  <c r="V15" i="10"/>
  <c r="BE14" i="10"/>
  <c r="AU14" i="10"/>
  <c r="AL14" i="10"/>
  <c r="AC14" i="10"/>
  <c r="T14" i="10"/>
  <c r="S12" i="10"/>
  <c r="W12" i="10"/>
  <c r="AB12" i="10"/>
  <c r="AG12" i="10"/>
  <c r="AK12" i="10"/>
  <c r="AP12" i="10"/>
  <c r="AT12" i="10"/>
  <c r="AY12" i="10"/>
  <c r="BC12" i="10"/>
  <c r="BH12" i="10"/>
  <c r="Q12" i="10"/>
  <c r="U12" i="10"/>
  <c r="Z12" i="10"/>
  <c r="AD12" i="10"/>
  <c r="AI12" i="10"/>
  <c r="AM12" i="10"/>
  <c r="AR12" i="10"/>
  <c r="AW12" i="10"/>
  <c r="BA12" i="10"/>
  <c r="BF12" i="10"/>
  <c r="BJ12" i="10"/>
  <c r="BG11" i="10"/>
  <c r="AX11" i="10"/>
  <c r="AO11" i="10"/>
  <c r="AE11" i="10"/>
  <c r="V11" i="10"/>
  <c r="BE10" i="10"/>
  <c r="BE39" i="10" s="1"/>
  <c r="I46" i="10" s="1"/>
  <c r="AU10" i="10"/>
  <c r="AU39" i="10" s="1"/>
  <c r="G52" i="10" s="1"/>
  <c r="AL10" i="10"/>
  <c r="AL39" i="10" s="1"/>
  <c r="F51" i="10" s="1"/>
  <c r="AC10" i="10"/>
  <c r="AC39" i="10" s="1"/>
  <c r="E50" i="10" s="1"/>
  <c r="T10" i="10"/>
  <c r="T39" i="10" s="1"/>
  <c r="D49" i="10" s="1"/>
  <c r="BI39" i="10"/>
  <c r="I50" i="10" s="1"/>
  <c r="AZ39" i="10"/>
  <c r="H49" i="10" s="1"/>
  <c r="AQ39" i="10"/>
  <c r="G48" i="10" s="1"/>
  <c r="AH39" i="10"/>
  <c r="F47" i="10" s="1"/>
  <c r="Y39" i="10"/>
  <c r="E46" i="10" s="1"/>
  <c r="O39" i="10"/>
  <c r="M13" i="2" s="1"/>
  <c r="S8" i="10"/>
  <c r="W8" i="10"/>
  <c r="AB8" i="10"/>
  <c r="AB39" i="10" s="1"/>
  <c r="E49" i="10" s="1"/>
  <c r="AG8" i="10"/>
  <c r="AK8" i="10"/>
  <c r="AP8" i="10"/>
  <c r="AT8" i="10"/>
  <c r="AT39" i="10" s="1"/>
  <c r="G51" i="10" s="1"/>
  <c r="AY8" i="10"/>
  <c r="BC8" i="10"/>
  <c r="BH8" i="10"/>
  <c r="Q8" i="10"/>
  <c r="Q39" i="10" s="1"/>
  <c r="D46" i="10" s="1"/>
  <c r="U8" i="10"/>
  <c r="Z8" i="10"/>
  <c r="AD8" i="10"/>
  <c r="AI8" i="10"/>
  <c r="AI39" i="10" s="1"/>
  <c r="F48" i="10" s="1"/>
  <c r="AM8" i="10"/>
  <c r="AR8" i="10"/>
  <c r="AW8" i="10"/>
  <c r="BA8" i="10"/>
  <c r="BA39" i="10" s="1"/>
  <c r="H50" i="10" s="1"/>
  <c r="BF8" i="10"/>
  <c r="BJ8" i="10"/>
  <c r="BI37" i="11"/>
  <c r="AQ37" i="11"/>
  <c r="Y37" i="11"/>
  <c r="BB34" i="11"/>
  <c r="AC34" i="11"/>
  <c r="BK32" i="11"/>
  <c r="AL32" i="11"/>
  <c r="BG31" i="11"/>
  <c r="AH31" i="11"/>
  <c r="Q30" i="11"/>
  <c r="U30" i="11"/>
  <c r="Z30" i="11"/>
  <c r="AD30" i="11"/>
  <c r="AI30" i="11"/>
  <c r="AM30" i="11"/>
  <c r="AR30" i="11"/>
  <c r="AW30" i="11"/>
  <c r="BA30" i="11"/>
  <c r="BF30" i="11"/>
  <c r="BJ30" i="11"/>
  <c r="S30" i="11"/>
  <c r="Y30" i="11"/>
  <c r="AE30" i="11"/>
  <c r="AK30" i="11"/>
  <c r="AQ30" i="11"/>
  <c r="AX30" i="11"/>
  <c r="BC30" i="11"/>
  <c r="BI30" i="11"/>
  <c r="T30" i="11"/>
  <c r="AA30" i="11"/>
  <c r="AG30" i="11"/>
  <c r="AL30" i="11"/>
  <c r="AS30" i="11"/>
  <c r="AY30" i="11"/>
  <c r="BE30" i="11"/>
  <c r="BK30" i="11"/>
  <c r="V30" i="11"/>
  <c r="AB30" i="11"/>
  <c r="AH30" i="11"/>
  <c r="AO30" i="11"/>
  <c r="AT30" i="11"/>
  <c r="AZ30" i="11"/>
  <c r="BG30" i="11"/>
  <c r="BB26" i="11"/>
  <c r="AC26" i="11"/>
  <c r="BK24" i="11"/>
  <c r="AL24" i="11"/>
  <c r="BG23" i="11"/>
  <c r="AH23" i="11"/>
  <c r="Q22" i="11"/>
  <c r="U22" i="11"/>
  <c r="Z22" i="11"/>
  <c r="AD22" i="11"/>
  <c r="AI22" i="11"/>
  <c r="AM22" i="11"/>
  <c r="AR22" i="11"/>
  <c r="AW22" i="11"/>
  <c r="BA22" i="11"/>
  <c r="BF22" i="11"/>
  <c r="BJ22" i="11"/>
  <c r="S22" i="11"/>
  <c r="Y22" i="11"/>
  <c r="AE22" i="11"/>
  <c r="AK22" i="11"/>
  <c r="AQ22" i="11"/>
  <c r="AX22" i="11"/>
  <c r="BC22" i="11"/>
  <c r="BI22" i="11"/>
  <c r="T22" i="11"/>
  <c r="AA22" i="11"/>
  <c r="AG22" i="11"/>
  <c r="AL22" i="11"/>
  <c r="AS22" i="11"/>
  <c r="AY22" i="11"/>
  <c r="BE22" i="11"/>
  <c r="BK22" i="11"/>
  <c r="V22" i="11"/>
  <c r="AB22" i="11"/>
  <c r="AH22" i="11"/>
  <c r="AO22" i="11"/>
  <c r="AT22" i="11"/>
  <c r="AZ22" i="11"/>
  <c r="BG22" i="11"/>
  <c r="Q21" i="11"/>
  <c r="U21" i="11"/>
  <c r="Z21" i="11"/>
  <c r="S21" i="11"/>
  <c r="Y21" i="11"/>
  <c r="AD21" i="11"/>
  <c r="AI21" i="11"/>
  <c r="AM21" i="11"/>
  <c r="AR21" i="11"/>
  <c r="AW21" i="11"/>
  <c r="BA21" i="11"/>
  <c r="BF21" i="11"/>
  <c r="BJ21" i="11"/>
  <c r="R21" i="11"/>
  <c r="AA21" i="11"/>
  <c r="AG21" i="11"/>
  <c r="AL21" i="11"/>
  <c r="AS21" i="11"/>
  <c r="AY21" i="11"/>
  <c r="BE21" i="11"/>
  <c r="BK21" i="11"/>
  <c r="T21" i="11"/>
  <c r="AB21" i="11"/>
  <c r="AH21" i="11"/>
  <c r="AO21" i="11"/>
  <c r="AT21" i="11"/>
  <c r="AZ21" i="11"/>
  <c r="BG21" i="11"/>
  <c r="V21" i="11"/>
  <c r="AC21" i="11"/>
  <c r="AJ21" i="11"/>
  <c r="AP21" i="11"/>
  <c r="AU21" i="11"/>
  <c r="BB21" i="11"/>
  <c r="BH21" i="11"/>
  <c r="AT17" i="11"/>
  <c r="AH14" i="11"/>
  <c r="T10" i="11"/>
  <c r="Y10" i="11"/>
  <c r="AC10" i="11"/>
  <c r="AH10" i="11"/>
  <c r="AL10" i="11"/>
  <c r="AQ10" i="11"/>
  <c r="AU10" i="11"/>
  <c r="AZ10" i="11"/>
  <c r="BE10" i="11"/>
  <c r="BI10" i="11"/>
  <c r="Q10" i="11"/>
  <c r="U10" i="11"/>
  <c r="Z10" i="11"/>
  <c r="AD10" i="11"/>
  <c r="AI10" i="11"/>
  <c r="AM10" i="11"/>
  <c r="AR10" i="11"/>
  <c r="AW10" i="11"/>
  <c r="BA10" i="11"/>
  <c r="BF10" i="11"/>
  <c r="BJ10" i="11"/>
  <c r="V10" i="11"/>
  <c r="AE10" i="11"/>
  <c r="AO10" i="11"/>
  <c r="AX10" i="11"/>
  <c r="BG10" i="11"/>
  <c r="W10" i="11"/>
  <c r="AG10" i="11"/>
  <c r="AP10" i="11"/>
  <c r="AY10" i="11"/>
  <c r="BH10" i="11"/>
  <c r="S10" i="11"/>
  <c r="AK10" i="11"/>
  <c r="BC10" i="11"/>
  <c r="AA10" i="11"/>
  <c r="AS10" i="11"/>
  <c r="BK10" i="11"/>
  <c r="AB10" i="11"/>
  <c r="AT10" i="11"/>
  <c r="S37" i="13"/>
  <c r="W37" i="13"/>
  <c r="AB37" i="13"/>
  <c r="AG37" i="13"/>
  <c r="AK37" i="13"/>
  <c r="AP37" i="13"/>
  <c r="AT37" i="13"/>
  <c r="AY37" i="13"/>
  <c r="BC37" i="13"/>
  <c r="BH37" i="13"/>
  <c r="T37" i="13"/>
  <c r="Y37" i="13"/>
  <c r="AC37" i="13"/>
  <c r="AH37" i="13"/>
  <c r="AL37" i="13"/>
  <c r="AQ37" i="13"/>
  <c r="AU37" i="13"/>
  <c r="AZ37" i="13"/>
  <c r="BE37" i="13"/>
  <c r="BI37" i="13"/>
  <c r="Q37" i="13"/>
  <c r="Z37" i="13"/>
  <c r="AI37" i="13"/>
  <c r="AR37" i="13"/>
  <c r="BA37" i="13"/>
  <c r="BJ37" i="13"/>
  <c r="R37" i="13"/>
  <c r="AA37" i="13"/>
  <c r="AJ37" i="13"/>
  <c r="AS37" i="13"/>
  <c r="BB37" i="13"/>
  <c r="BK37" i="13"/>
  <c r="U37" i="13"/>
  <c r="AM37" i="13"/>
  <c r="BF37" i="13"/>
  <c r="V37" i="13"/>
  <c r="AO37" i="13"/>
  <c r="BG37" i="13"/>
  <c r="AD37" i="13"/>
  <c r="AW37" i="13"/>
  <c r="T27" i="14"/>
  <c r="Y27" i="14"/>
  <c r="AC27" i="14"/>
  <c r="AH27" i="14"/>
  <c r="AL27" i="14"/>
  <c r="AQ27" i="14"/>
  <c r="AU27" i="14"/>
  <c r="AZ27" i="14"/>
  <c r="BE27" i="14"/>
  <c r="BI27" i="14"/>
  <c r="R27" i="14"/>
  <c r="W27" i="14"/>
  <c r="AD27" i="14"/>
  <c r="AJ27" i="14"/>
  <c r="AP27" i="14"/>
  <c r="AW27" i="14"/>
  <c r="BB27" i="14"/>
  <c r="BH27" i="14"/>
  <c r="S27" i="14"/>
  <c r="Z27" i="14"/>
  <c r="AE27" i="14"/>
  <c r="AK27" i="14"/>
  <c r="AR27" i="14"/>
  <c r="AX27" i="14"/>
  <c r="BC27" i="14"/>
  <c r="BJ27" i="14"/>
  <c r="Q27" i="14"/>
  <c r="AB27" i="14"/>
  <c r="AO27" i="14"/>
  <c r="BA27" i="14"/>
  <c r="U27" i="14"/>
  <c r="AG27" i="14"/>
  <c r="AS27" i="14"/>
  <c r="BF27" i="14"/>
  <c r="V27" i="14"/>
  <c r="AI27" i="14"/>
  <c r="AT27" i="14"/>
  <c r="BG27" i="14"/>
  <c r="AA27" i="14"/>
  <c r="AM27" i="14"/>
  <c r="AY27" i="14"/>
  <c r="BH33" i="11"/>
  <c r="BB33" i="11"/>
  <c r="AU33" i="11"/>
  <c r="AP33" i="11"/>
  <c r="AJ33" i="11"/>
  <c r="AC33" i="11"/>
  <c r="W33" i="11"/>
  <c r="BH29" i="11"/>
  <c r="BB29" i="11"/>
  <c r="AU29" i="11"/>
  <c r="AP29" i="11"/>
  <c r="AJ29" i="11"/>
  <c r="AC29" i="11"/>
  <c r="W29" i="11"/>
  <c r="BH25" i="11"/>
  <c r="BB25" i="11"/>
  <c r="AU25" i="11"/>
  <c r="AP25" i="11"/>
  <c r="AJ25" i="11"/>
  <c r="AC25" i="11"/>
  <c r="W25" i="11"/>
  <c r="Q20" i="11"/>
  <c r="U20" i="11"/>
  <c r="Z20" i="11"/>
  <c r="AD20" i="11"/>
  <c r="AI20" i="11"/>
  <c r="AM20" i="11"/>
  <c r="AR20" i="11"/>
  <c r="AW20" i="11"/>
  <c r="BA20" i="11"/>
  <c r="BF20" i="11"/>
  <c r="BJ20" i="11"/>
  <c r="T20" i="11"/>
  <c r="AA20" i="11"/>
  <c r="AG20" i="11"/>
  <c r="AL20" i="11"/>
  <c r="AS20" i="11"/>
  <c r="AY20" i="11"/>
  <c r="BE20" i="11"/>
  <c r="BK20" i="11"/>
  <c r="BH19" i="11"/>
  <c r="AY19" i="11"/>
  <c r="AQ19" i="11"/>
  <c r="AJ19" i="11"/>
  <c r="AA19" i="11"/>
  <c r="BG18" i="11"/>
  <c r="AY18" i="11"/>
  <c r="AQ18" i="11"/>
  <c r="AH18" i="11"/>
  <c r="AA18" i="11"/>
  <c r="Q15" i="11"/>
  <c r="U15" i="11"/>
  <c r="Z15" i="11"/>
  <c r="AD15" i="11"/>
  <c r="AI15" i="11"/>
  <c r="AM15" i="11"/>
  <c r="AR15" i="11"/>
  <c r="AW15" i="11"/>
  <c r="BA15" i="11"/>
  <c r="BF15" i="11"/>
  <c r="BJ15" i="11"/>
  <c r="V15" i="11"/>
  <c r="AB15" i="11"/>
  <c r="AH15" i="11"/>
  <c r="AO15" i="11"/>
  <c r="AT15" i="11"/>
  <c r="AZ15" i="11"/>
  <c r="BG15" i="11"/>
  <c r="BG13" i="11"/>
  <c r="AY13" i="11"/>
  <c r="AP13" i="11"/>
  <c r="AH13" i="11"/>
  <c r="AA13" i="11"/>
  <c r="T11" i="11"/>
  <c r="Y11" i="11"/>
  <c r="AC11" i="11"/>
  <c r="AH11" i="11"/>
  <c r="AL11" i="11"/>
  <c r="AQ11" i="11"/>
  <c r="AU11" i="11"/>
  <c r="AZ11" i="11"/>
  <c r="BE11" i="11"/>
  <c r="BI11" i="11"/>
  <c r="Q11" i="11"/>
  <c r="U11" i="11"/>
  <c r="Z11" i="11"/>
  <c r="AD11" i="11"/>
  <c r="AI11" i="11"/>
  <c r="AM11" i="11"/>
  <c r="AR11" i="11"/>
  <c r="AW11" i="11"/>
  <c r="BA11" i="11"/>
  <c r="BF11" i="11"/>
  <c r="BJ11" i="11"/>
  <c r="S11" i="11"/>
  <c r="AB11" i="11"/>
  <c r="AK11" i="11"/>
  <c r="AT11" i="11"/>
  <c r="BC11" i="11"/>
  <c r="V11" i="11"/>
  <c r="AE11" i="11"/>
  <c r="AO11" i="11"/>
  <c r="AX11" i="11"/>
  <c r="BG11" i="11"/>
  <c r="BF29" i="13"/>
  <c r="AM29" i="13"/>
  <c r="BA26" i="13"/>
  <c r="Q33" i="11"/>
  <c r="U33" i="11"/>
  <c r="Z33" i="11"/>
  <c r="AD33" i="11"/>
  <c r="AI33" i="11"/>
  <c r="AM33" i="11"/>
  <c r="AR33" i="11"/>
  <c r="AW33" i="11"/>
  <c r="BA33" i="11"/>
  <c r="BF33" i="11"/>
  <c r="BJ33" i="11"/>
  <c r="Q29" i="11"/>
  <c r="U29" i="11"/>
  <c r="Z29" i="11"/>
  <c r="AD29" i="11"/>
  <c r="AI29" i="11"/>
  <c r="AM29" i="11"/>
  <c r="AR29" i="11"/>
  <c r="AW29" i="11"/>
  <c r="BA29" i="11"/>
  <c r="BF29" i="11"/>
  <c r="BJ29" i="11"/>
  <c r="Q25" i="11"/>
  <c r="U25" i="11"/>
  <c r="Z25" i="11"/>
  <c r="AD25" i="11"/>
  <c r="AI25" i="11"/>
  <c r="AM25" i="11"/>
  <c r="AR25" i="11"/>
  <c r="AW25" i="11"/>
  <c r="BA25" i="11"/>
  <c r="BF25" i="11"/>
  <c r="BJ25" i="11"/>
  <c r="Q19" i="11"/>
  <c r="U19" i="11"/>
  <c r="Z19" i="11"/>
  <c r="AD19" i="11"/>
  <c r="AI19" i="11"/>
  <c r="AM19" i="11"/>
  <c r="AR19" i="11"/>
  <c r="AW19" i="11"/>
  <c r="BA19" i="11"/>
  <c r="BF19" i="11"/>
  <c r="BJ19" i="11"/>
  <c r="V19" i="11"/>
  <c r="AB19" i="11"/>
  <c r="AH19" i="11"/>
  <c r="AO19" i="11"/>
  <c r="AT19" i="11"/>
  <c r="AZ19" i="11"/>
  <c r="BG19" i="11"/>
  <c r="Q18" i="11"/>
  <c r="U18" i="11"/>
  <c r="Z18" i="11"/>
  <c r="AD18" i="11"/>
  <c r="AI18" i="11"/>
  <c r="AM18" i="11"/>
  <c r="AR18" i="11"/>
  <c r="AW18" i="11"/>
  <c r="BA18" i="11"/>
  <c r="BF18" i="11"/>
  <c r="BJ18" i="11"/>
  <c r="R18" i="11"/>
  <c r="R39" i="11" s="1"/>
  <c r="D47" i="11" s="1"/>
  <c r="W18" i="11"/>
  <c r="AC18" i="11"/>
  <c r="AJ18" i="11"/>
  <c r="AP18" i="11"/>
  <c r="AU18" i="11"/>
  <c r="BB18" i="11"/>
  <c r="BH18" i="11"/>
  <c r="Q13" i="11"/>
  <c r="U13" i="11"/>
  <c r="Z13" i="11"/>
  <c r="AD13" i="11"/>
  <c r="AI13" i="11"/>
  <c r="AM13" i="11"/>
  <c r="AR13" i="11"/>
  <c r="AW13" i="11"/>
  <c r="BA13" i="11"/>
  <c r="BF13" i="11"/>
  <c r="BJ13" i="11"/>
  <c r="S13" i="11"/>
  <c r="Y13" i="11"/>
  <c r="AE13" i="11"/>
  <c r="AK13" i="11"/>
  <c r="AQ13" i="11"/>
  <c r="AX13" i="11"/>
  <c r="BC13" i="11"/>
  <c r="BI13" i="11"/>
  <c r="S29" i="13"/>
  <c r="W29" i="13"/>
  <c r="AB29" i="13"/>
  <c r="AG29" i="13"/>
  <c r="AK29" i="13"/>
  <c r="AP29" i="13"/>
  <c r="AT29" i="13"/>
  <c r="AY29" i="13"/>
  <c r="BC29" i="13"/>
  <c r="BH29" i="13"/>
  <c r="T29" i="13"/>
  <c r="Y29" i="13"/>
  <c r="AC29" i="13"/>
  <c r="AH29" i="13"/>
  <c r="AL29" i="13"/>
  <c r="AQ29" i="13"/>
  <c r="AU29" i="13"/>
  <c r="AZ29" i="13"/>
  <c r="BE29" i="13"/>
  <c r="BI29" i="13"/>
  <c r="Q29" i="13"/>
  <c r="Z29" i="13"/>
  <c r="AI29" i="13"/>
  <c r="AR29" i="13"/>
  <c r="BA29" i="13"/>
  <c r="BJ29" i="13"/>
  <c r="R29" i="13"/>
  <c r="AA29" i="13"/>
  <c r="AJ29" i="13"/>
  <c r="AS29" i="13"/>
  <c r="BB29" i="13"/>
  <c r="BK29" i="13"/>
  <c r="S26" i="13"/>
  <c r="W26" i="13"/>
  <c r="AB26" i="13"/>
  <c r="AG26" i="13"/>
  <c r="AK26" i="13"/>
  <c r="AP26" i="13"/>
  <c r="AT26" i="13"/>
  <c r="AY26" i="13"/>
  <c r="BC26" i="13"/>
  <c r="BH26" i="13"/>
  <c r="T26" i="13"/>
  <c r="Y26" i="13"/>
  <c r="AC26" i="13"/>
  <c r="AH26" i="13"/>
  <c r="AL26" i="13"/>
  <c r="AQ26" i="13"/>
  <c r="AU26" i="13"/>
  <c r="AZ26" i="13"/>
  <c r="BE26" i="13"/>
  <c r="BI26" i="13"/>
  <c r="Q26" i="13"/>
  <c r="Z26" i="13"/>
  <c r="AI26" i="13"/>
  <c r="AR26" i="13"/>
  <c r="R26" i="13"/>
  <c r="AA26" i="13"/>
  <c r="AJ26" i="13"/>
  <c r="AS26" i="13"/>
  <c r="BB26" i="13"/>
  <c r="BK26" i="13"/>
  <c r="U26" i="13"/>
  <c r="AD26" i="13"/>
  <c r="AM26" i="13"/>
  <c r="AW26" i="13"/>
  <c r="BF26" i="13"/>
  <c r="S37" i="14"/>
  <c r="W37" i="14"/>
  <c r="AB37" i="14"/>
  <c r="AG37" i="14"/>
  <c r="AK37" i="14"/>
  <c r="AP37" i="14"/>
  <c r="AT37" i="14"/>
  <c r="AY37" i="14"/>
  <c r="BC37" i="14"/>
  <c r="BH37" i="14"/>
  <c r="T37" i="14"/>
  <c r="Y37" i="14"/>
  <c r="AC37" i="14"/>
  <c r="AH37" i="14"/>
  <c r="AL37" i="14"/>
  <c r="AQ37" i="14"/>
  <c r="AU37" i="14"/>
  <c r="AZ37" i="14"/>
  <c r="BE37" i="14"/>
  <c r="BI37" i="14"/>
  <c r="Q37" i="14"/>
  <c r="Z37" i="14"/>
  <c r="AI37" i="14"/>
  <c r="AR37" i="14"/>
  <c r="BA37" i="14"/>
  <c r="BJ37" i="14"/>
  <c r="R37" i="14"/>
  <c r="AA37" i="14"/>
  <c r="AJ37" i="14"/>
  <c r="AS37" i="14"/>
  <c r="BB37" i="14"/>
  <c r="BK37" i="14"/>
  <c r="U37" i="14"/>
  <c r="AD37" i="14"/>
  <c r="AM37" i="14"/>
  <c r="AW37" i="14"/>
  <c r="BF37" i="14"/>
  <c r="V37" i="14"/>
  <c r="BG37" i="14"/>
  <c r="AE37" i="14"/>
  <c r="AO37" i="14"/>
  <c r="M39" i="11"/>
  <c r="K14" i="2" s="1"/>
  <c r="BK33" i="11"/>
  <c r="BE33" i="11"/>
  <c r="AY33" i="11"/>
  <c r="AS33" i="11"/>
  <c r="AL33" i="11"/>
  <c r="AG33" i="11"/>
  <c r="AA33" i="11"/>
  <c r="T33" i="11"/>
  <c r="BK29" i="11"/>
  <c r="BE29" i="11"/>
  <c r="AY29" i="11"/>
  <c r="AS29" i="11"/>
  <c r="AL29" i="11"/>
  <c r="AG29" i="11"/>
  <c r="AA29" i="11"/>
  <c r="T29" i="11"/>
  <c r="BK25" i="11"/>
  <c r="BE25" i="11"/>
  <c r="AY25" i="11"/>
  <c r="AS25" i="11"/>
  <c r="AL25" i="11"/>
  <c r="AG25" i="11"/>
  <c r="AA25" i="11"/>
  <c r="T25" i="11"/>
  <c r="BH20" i="11"/>
  <c r="AZ20" i="11"/>
  <c r="AQ20" i="11"/>
  <c r="AJ20" i="11"/>
  <c r="AB20" i="11"/>
  <c r="S20" i="11"/>
  <c r="BK19" i="11"/>
  <c r="BC19" i="11"/>
  <c r="AU19" i="11"/>
  <c r="AL19" i="11"/>
  <c r="AE19" i="11"/>
  <c r="W19" i="11"/>
  <c r="BK18" i="11"/>
  <c r="BC18" i="11"/>
  <c r="AT18" i="11"/>
  <c r="AL18" i="11"/>
  <c r="AE18" i="11"/>
  <c r="V18" i="11"/>
  <c r="BI15" i="11"/>
  <c r="BB15" i="11"/>
  <c r="AS15" i="11"/>
  <c r="AK15" i="11"/>
  <c r="AC15" i="11"/>
  <c r="T15" i="11"/>
  <c r="BK13" i="11"/>
  <c r="BB13" i="11"/>
  <c r="AT13" i="11"/>
  <c r="AL13" i="11"/>
  <c r="AC13" i="11"/>
  <c r="V13" i="11"/>
  <c r="BK11" i="11"/>
  <c r="AS11" i="11"/>
  <c r="AA11" i="11"/>
  <c r="S33" i="13"/>
  <c r="W33" i="13"/>
  <c r="AB33" i="13"/>
  <c r="AG33" i="13"/>
  <c r="AK33" i="13"/>
  <c r="AP33" i="13"/>
  <c r="AT33" i="13"/>
  <c r="AY33" i="13"/>
  <c r="BC33" i="13"/>
  <c r="BH33" i="13"/>
  <c r="T33" i="13"/>
  <c r="Y33" i="13"/>
  <c r="AC33" i="13"/>
  <c r="AH33" i="13"/>
  <c r="AL33" i="13"/>
  <c r="AQ33" i="13"/>
  <c r="AU33" i="13"/>
  <c r="AZ33" i="13"/>
  <c r="BE33" i="13"/>
  <c r="BI33" i="13"/>
  <c r="Q33" i="13"/>
  <c r="Z33" i="13"/>
  <c r="AI33" i="13"/>
  <c r="AR33" i="13"/>
  <c r="BA33" i="13"/>
  <c r="BJ33" i="13"/>
  <c r="R33" i="13"/>
  <c r="AA33" i="13"/>
  <c r="AJ33" i="13"/>
  <c r="AS33" i="13"/>
  <c r="BB33" i="13"/>
  <c r="BK33" i="13"/>
  <c r="S30" i="13"/>
  <c r="W30" i="13"/>
  <c r="AB30" i="13"/>
  <c r="AG30" i="13"/>
  <c r="AK30" i="13"/>
  <c r="AP30" i="13"/>
  <c r="AT30" i="13"/>
  <c r="AY30" i="13"/>
  <c r="BC30" i="13"/>
  <c r="BH30" i="13"/>
  <c r="T30" i="13"/>
  <c r="Y30" i="13"/>
  <c r="AC30" i="13"/>
  <c r="AH30" i="13"/>
  <c r="AL30" i="13"/>
  <c r="AQ30" i="13"/>
  <c r="AU30" i="13"/>
  <c r="AZ30" i="13"/>
  <c r="BE30" i="13"/>
  <c r="BI30" i="13"/>
  <c r="R30" i="13"/>
  <c r="AA30" i="13"/>
  <c r="AJ30" i="13"/>
  <c r="AS30" i="13"/>
  <c r="BB30" i="13"/>
  <c r="BK30" i="13"/>
  <c r="U30" i="13"/>
  <c r="AD30" i="13"/>
  <c r="AM30" i="13"/>
  <c r="AW30" i="13"/>
  <c r="BF30" i="13"/>
  <c r="AW29" i="13"/>
  <c r="AD29" i="13"/>
  <c r="BJ26" i="13"/>
  <c r="AO26" i="13"/>
  <c r="BK27" i="14"/>
  <c r="O30" i="15"/>
  <c r="M39" i="15"/>
  <c r="K15" i="2" s="1"/>
  <c r="BK12" i="11"/>
  <c r="BE12" i="11"/>
  <c r="AY12" i="11"/>
  <c r="AS12" i="11"/>
  <c r="AK12" i="11"/>
  <c r="AB12" i="11"/>
  <c r="T9" i="11"/>
  <c r="Y9" i="11"/>
  <c r="AC9" i="11"/>
  <c r="AH9" i="11"/>
  <c r="AL9" i="11"/>
  <c r="AQ9" i="11"/>
  <c r="AU9" i="11"/>
  <c r="AZ9" i="11"/>
  <c r="BE9" i="11"/>
  <c r="BI9" i="11"/>
  <c r="Q9" i="11"/>
  <c r="U9" i="11"/>
  <c r="Z9" i="11"/>
  <c r="AD9" i="11"/>
  <c r="AI9" i="11"/>
  <c r="AM9" i="11"/>
  <c r="AR9" i="11"/>
  <c r="AW9" i="11"/>
  <c r="BA9" i="11"/>
  <c r="BF9" i="11"/>
  <c r="BJ9" i="11"/>
  <c r="BC8" i="11"/>
  <c r="AT8" i="11"/>
  <c r="AK8" i="11"/>
  <c r="AK39" i="11" s="1"/>
  <c r="F50" i="11" s="1"/>
  <c r="AB8" i="11"/>
  <c r="BJ36" i="13"/>
  <c r="BA36" i="13"/>
  <c r="AR36" i="13"/>
  <c r="AI36" i="13"/>
  <c r="Z36" i="13"/>
  <c r="S35" i="13"/>
  <c r="W35" i="13"/>
  <c r="AB35" i="13"/>
  <c r="AG35" i="13"/>
  <c r="AK35" i="13"/>
  <c r="AP35" i="13"/>
  <c r="AT35" i="13"/>
  <c r="AY35" i="13"/>
  <c r="BC35" i="13"/>
  <c r="BH35" i="13"/>
  <c r="T35" i="13"/>
  <c r="Y35" i="13"/>
  <c r="AC35" i="13"/>
  <c r="AH35" i="13"/>
  <c r="AL35" i="13"/>
  <c r="AQ35" i="13"/>
  <c r="AU35" i="13"/>
  <c r="AZ35" i="13"/>
  <c r="BE35" i="13"/>
  <c r="BI35" i="13"/>
  <c r="BJ32" i="13"/>
  <c r="BA32" i="13"/>
  <c r="AR32" i="13"/>
  <c r="AI32" i="13"/>
  <c r="Z32" i="13"/>
  <c r="S31" i="13"/>
  <c r="W31" i="13"/>
  <c r="AB31" i="13"/>
  <c r="AG31" i="13"/>
  <c r="AK31" i="13"/>
  <c r="AP31" i="13"/>
  <c r="AT31" i="13"/>
  <c r="AY31" i="13"/>
  <c r="BC31" i="13"/>
  <c r="BH31" i="13"/>
  <c r="T31" i="13"/>
  <c r="Y31" i="13"/>
  <c r="AC31" i="13"/>
  <c r="AH31" i="13"/>
  <c r="AL31" i="13"/>
  <c r="AQ31" i="13"/>
  <c r="AU31" i="13"/>
  <c r="AZ31" i="13"/>
  <c r="BE31" i="13"/>
  <c r="BI31" i="13"/>
  <c r="BJ28" i="13"/>
  <c r="BA28" i="13"/>
  <c r="AR28" i="13"/>
  <c r="AI28" i="13"/>
  <c r="Z28" i="13"/>
  <c r="S27" i="13"/>
  <c r="W27" i="13"/>
  <c r="AB27" i="13"/>
  <c r="AG27" i="13"/>
  <c r="AK27" i="13"/>
  <c r="AP27" i="13"/>
  <c r="AT27" i="13"/>
  <c r="AY27" i="13"/>
  <c r="BC27" i="13"/>
  <c r="BH27" i="13"/>
  <c r="T27" i="13"/>
  <c r="Y27" i="13"/>
  <c r="AC27" i="13"/>
  <c r="AH27" i="13"/>
  <c r="AL27" i="13"/>
  <c r="AQ27" i="13"/>
  <c r="AU27" i="13"/>
  <c r="AZ27" i="13"/>
  <c r="BE27" i="13"/>
  <c r="BI27" i="13"/>
  <c r="BK25" i="13"/>
  <c r="BB25" i="13"/>
  <c r="AS25" i="13"/>
  <c r="AJ25" i="13"/>
  <c r="AA25" i="13"/>
  <c r="BJ24" i="13"/>
  <c r="BA24" i="13"/>
  <c r="AR24" i="13"/>
  <c r="AI24" i="13"/>
  <c r="Z24" i="13"/>
  <c r="S23" i="13"/>
  <c r="W23" i="13"/>
  <c r="AB23" i="13"/>
  <c r="AG23" i="13"/>
  <c r="AK23" i="13"/>
  <c r="AP23" i="13"/>
  <c r="Q23" i="13"/>
  <c r="V23" i="13"/>
  <c r="AC23" i="13"/>
  <c r="AI23" i="13"/>
  <c r="AO23" i="13"/>
  <c r="AT23" i="13"/>
  <c r="AY23" i="13"/>
  <c r="BC23" i="13"/>
  <c r="BH23" i="13"/>
  <c r="R23" i="13"/>
  <c r="Y23" i="13"/>
  <c r="AD23" i="13"/>
  <c r="AJ23" i="13"/>
  <c r="AQ23" i="13"/>
  <c r="AU23" i="13"/>
  <c r="AZ23" i="13"/>
  <c r="BE23" i="13"/>
  <c r="BI23" i="13"/>
  <c r="S21" i="13"/>
  <c r="W21" i="13"/>
  <c r="AB21" i="13"/>
  <c r="AG21" i="13"/>
  <c r="AK21" i="13"/>
  <c r="AP21" i="13"/>
  <c r="AT21" i="13"/>
  <c r="AY21" i="13"/>
  <c r="BC21" i="13"/>
  <c r="BH21" i="13"/>
  <c r="Q21" i="13"/>
  <c r="V21" i="13"/>
  <c r="AC21" i="13"/>
  <c r="AI21" i="13"/>
  <c r="AO21" i="13"/>
  <c r="AU21" i="13"/>
  <c r="BA21" i="13"/>
  <c r="BG21" i="13"/>
  <c r="R21" i="13"/>
  <c r="Y21" i="13"/>
  <c r="AD21" i="13"/>
  <c r="AJ21" i="13"/>
  <c r="AQ21" i="13"/>
  <c r="AW21" i="13"/>
  <c r="BB21" i="13"/>
  <c r="BI21" i="13"/>
  <c r="S19" i="13"/>
  <c r="W19" i="13"/>
  <c r="AB19" i="13"/>
  <c r="AG19" i="13"/>
  <c r="AK19" i="13"/>
  <c r="AP19" i="13"/>
  <c r="AT19" i="13"/>
  <c r="AY19" i="13"/>
  <c r="BC19" i="13"/>
  <c r="BH19" i="13"/>
  <c r="Q19" i="13"/>
  <c r="V19" i="13"/>
  <c r="AC19" i="13"/>
  <c r="AI19" i="13"/>
  <c r="AO19" i="13"/>
  <c r="AU19" i="13"/>
  <c r="BA19" i="13"/>
  <c r="BG19" i="13"/>
  <c r="R19" i="13"/>
  <c r="Y19" i="13"/>
  <c r="AD19" i="13"/>
  <c r="AJ19" i="13"/>
  <c r="AQ19" i="13"/>
  <c r="AW19" i="13"/>
  <c r="BB19" i="13"/>
  <c r="BI19" i="13"/>
  <c r="S17" i="13"/>
  <c r="W17" i="13"/>
  <c r="AB17" i="13"/>
  <c r="AG17" i="13"/>
  <c r="AK17" i="13"/>
  <c r="AP17" i="13"/>
  <c r="AT17" i="13"/>
  <c r="AY17" i="13"/>
  <c r="BC17" i="13"/>
  <c r="BH17" i="13"/>
  <c r="Q17" i="13"/>
  <c r="V17" i="13"/>
  <c r="AC17" i="13"/>
  <c r="AI17" i="13"/>
  <c r="AO17" i="13"/>
  <c r="AU17" i="13"/>
  <c r="BA17" i="13"/>
  <c r="BG17" i="13"/>
  <c r="R17" i="13"/>
  <c r="Y17" i="13"/>
  <c r="AD17" i="13"/>
  <c r="AJ17" i="13"/>
  <c r="AQ17" i="13"/>
  <c r="AW17" i="13"/>
  <c r="BB17" i="13"/>
  <c r="BI17" i="13"/>
  <c r="S15" i="13"/>
  <c r="W15" i="13"/>
  <c r="AB15" i="13"/>
  <c r="AG15" i="13"/>
  <c r="AK15" i="13"/>
  <c r="AP15" i="13"/>
  <c r="AT15" i="13"/>
  <c r="AY15" i="13"/>
  <c r="BC15" i="13"/>
  <c r="BH15" i="13"/>
  <c r="Q15" i="13"/>
  <c r="V15" i="13"/>
  <c r="AC15" i="13"/>
  <c r="AI15" i="13"/>
  <c r="AO15" i="13"/>
  <c r="AU15" i="13"/>
  <c r="BA15" i="13"/>
  <c r="BG15" i="13"/>
  <c r="R15" i="13"/>
  <c r="Y15" i="13"/>
  <c r="AD15" i="13"/>
  <c r="AJ15" i="13"/>
  <c r="AQ15" i="13"/>
  <c r="AW15" i="13"/>
  <c r="BB15" i="13"/>
  <c r="BI15" i="13"/>
  <c r="T15" i="13"/>
  <c r="Z15" i="13"/>
  <c r="AE15" i="13"/>
  <c r="AL15" i="13"/>
  <c r="AR15" i="13"/>
  <c r="AX15" i="13"/>
  <c r="BE15" i="13"/>
  <c r="BJ15" i="13"/>
  <c r="S13" i="13"/>
  <c r="W13" i="13"/>
  <c r="AB13" i="13"/>
  <c r="AG13" i="13"/>
  <c r="AK13" i="13"/>
  <c r="AP13" i="13"/>
  <c r="AT13" i="13"/>
  <c r="AY13" i="13"/>
  <c r="BC13" i="13"/>
  <c r="BH13" i="13"/>
  <c r="Q13" i="13"/>
  <c r="V13" i="13"/>
  <c r="AC13" i="13"/>
  <c r="AI13" i="13"/>
  <c r="AO13" i="13"/>
  <c r="AU13" i="13"/>
  <c r="BA13" i="13"/>
  <c r="BG13" i="13"/>
  <c r="R13" i="13"/>
  <c r="Y13" i="13"/>
  <c r="AD13" i="13"/>
  <c r="AJ13" i="13"/>
  <c r="AQ13" i="13"/>
  <c r="AW13" i="13"/>
  <c r="BB13" i="13"/>
  <c r="BI13" i="13"/>
  <c r="T13" i="13"/>
  <c r="Z13" i="13"/>
  <c r="AE13" i="13"/>
  <c r="AL13" i="13"/>
  <c r="AR13" i="13"/>
  <c r="AX13" i="13"/>
  <c r="BE13" i="13"/>
  <c r="BJ13" i="13"/>
  <c r="R9" i="13"/>
  <c r="V9" i="13"/>
  <c r="AA9" i="13"/>
  <c r="AE9" i="13"/>
  <c r="AJ9" i="13"/>
  <c r="AO9" i="13"/>
  <c r="AS9" i="13"/>
  <c r="AX9" i="13"/>
  <c r="BB9" i="13"/>
  <c r="BG9" i="13"/>
  <c r="BK9" i="13"/>
  <c r="S9" i="13"/>
  <c r="W9" i="13"/>
  <c r="AB9" i="13"/>
  <c r="AG9" i="13"/>
  <c r="AK9" i="13"/>
  <c r="AP9" i="13"/>
  <c r="AT9" i="13"/>
  <c r="AY9" i="13"/>
  <c r="BC9" i="13"/>
  <c r="BH9" i="13"/>
  <c r="Q9" i="13"/>
  <c r="Z9" i="13"/>
  <c r="AI9" i="13"/>
  <c r="AR9" i="13"/>
  <c r="BA9" i="13"/>
  <c r="BJ9" i="13"/>
  <c r="T9" i="13"/>
  <c r="AC9" i="13"/>
  <c r="AL9" i="13"/>
  <c r="AU9" i="13"/>
  <c r="BE9" i="13"/>
  <c r="U9" i="13"/>
  <c r="AD9" i="13"/>
  <c r="AM9" i="13"/>
  <c r="AW9" i="13"/>
  <c r="BF9" i="13"/>
  <c r="BG33" i="14"/>
  <c r="T12" i="11"/>
  <c r="Y12" i="11"/>
  <c r="AC12" i="11"/>
  <c r="AH12" i="11"/>
  <c r="AL12" i="11"/>
  <c r="Q12" i="11"/>
  <c r="U12" i="11"/>
  <c r="Z12" i="11"/>
  <c r="AD12" i="11"/>
  <c r="AI12" i="11"/>
  <c r="AM12" i="11"/>
  <c r="AR12" i="11"/>
  <c r="AW12" i="11"/>
  <c r="BA12" i="11"/>
  <c r="BF12" i="11"/>
  <c r="BJ12" i="11"/>
  <c r="T8" i="11"/>
  <c r="Y8" i="11"/>
  <c r="Y39" i="11" s="1"/>
  <c r="E46" i="11" s="1"/>
  <c r="AC8" i="11"/>
  <c r="AH8" i="11"/>
  <c r="AL8" i="11"/>
  <c r="AQ8" i="11"/>
  <c r="AQ39" i="11" s="1"/>
  <c r="G48" i="11" s="1"/>
  <c r="AU8" i="11"/>
  <c r="AZ8" i="11"/>
  <c r="BE8" i="11"/>
  <c r="BI8" i="11"/>
  <c r="BI39" i="11" s="1"/>
  <c r="I50" i="11" s="1"/>
  <c r="Q8" i="11"/>
  <c r="U8" i="11"/>
  <c r="Z8" i="11"/>
  <c r="AD8" i="11"/>
  <c r="AD39" i="11" s="1"/>
  <c r="E51" i="11" s="1"/>
  <c r="AI8" i="11"/>
  <c r="AM8" i="11"/>
  <c r="AR8" i="11"/>
  <c r="AW8" i="11"/>
  <c r="AW39" i="11" s="1"/>
  <c r="H46" i="11" s="1"/>
  <c r="BA8" i="11"/>
  <c r="BF8" i="11"/>
  <c r="BJ8" i="11"/>
  <c r="S36" i="13"/>
  <c r="W36" i="13"/>
  <c r="AB36" i="13"/>
  <c r="AG36" i="13"/>
  <c r="AK36" i="13"/>
  <c r="AP36" i="13"/>
  <c r="AT36" i="13"/>
  <c r="AY36" i="13"/>
  <c r="BC36" i="13"/>
  <c r="BH36" i="13"/>
  <c r="T36" i="13"/>
  <c r="Y36" i="13"/>
  <c r="AC36" i="13"/>
  <c r="AH36" i="13"/>
  <c r="AL36" i="13"/>
  <c r="AQ36" i="13"/>
  <c r="AU36" i="13"/>
  <c r="AZ36" i="13"/>
  <c r="BE36" i="13"/>
  <c r="BI36" i="13"/>
  <c r="S32" i="13"/>
  <c r="W32" i="13"/>
  <c r="AB32" i="13"/>
  <c r="AG32" i="13"/>
  <c r="AK32" i="13"/>
  <c r="AP32" i="13"/>
  <c r="AT32" i="13"/>
  <c r="AY32" i="13"/>
  <c r="BC32" i="13"/>
  <c r="BH32" i="13"/>
  <c r="T32" i="13"/>
  <c r="Y32" i="13"/>
  <c r="AC32" i="13"/>
  <c r="AH32" i="13"/>
  <c r="AL32" i="13"/>
  <c r="AQ32" i="13"/>
  <c r="AU32" i="13"/>
  <c r="AZ32" i="13"/>
  <c r="BE32" i="13"/>
  <c r="BI32" i="13"/>
  <c r="S28" i="13"/>
  <c r="W28" i="13"/>
  <c r="AB28" i="13"/>
  <c r="AG28" i="13"/>
  <c r="AK28" i="13"/>
  <c r="AP28" i="13"/>
  <c r="AT28" i="13"/>
  <c r="AY28" i="13"/>
  <c r="BC28" i="13"/>
  <c r="BH28" i="13"/>
  <c r="T28" i="13"/>
  <c r="Y28" i="13"/>
  <c r="AC28" i="13"/>
  <c r="AH28" i="13"/>
  <c r="AL28" i="13"/>
  <c r="AQ28" i="13"/>
  <c r="AU28" i="13"/>
  <c r="AZ28" i="13"/>
  <c r="BE28" i="13"/>
  <c r="BI28" i="13"/>
  <c r="S24" i="13"/>
  <c r="W24" i="13"/>
  <c r="AB24" i="13"/>
  <c r="AG24" i="13"/>
  <c r="AK24" i="13"/>
  <c r="AP24" i="13"/>
  <c r="AT24" i="13"/>
  <c r="AY24" i="13"/>
  <c r="BC24" i="13"/>
  <c r="BH24" i="13"/>
  <c r="T24" i="13"/>
  <c r="Y24" i="13"/>
  <c r="AC24" i="13"/>
  <c r="AH24" i="13"/>
  <c r="AL24" i="13"/>
  <c r="AQ24" i="13"/>
  <c r="AU24" i="13"/>
  <c r="AZ24" i="13"/>
  <c r="BE24" i="13"/>
  <c r="BI24" i="13"/>
  <c r="S33" i="14"/>
  <c r="W33" i="14"/>
  <c r="AB33" i="14"/>
  <c r="AG33" i="14"/>
  <c r="AK33" i="14"/>
  <c r="AP33" i="14"/>
  <c r="AT33" i="14"/>
  <c r="AY33" i="14"/>
  <c r="BC33" i="14"/>
  <c r="BH33" i="14"/>
  <c r="T33" i="14"/>
  <c r="Y33" i="14"/>
  <c r="AC33" i="14"/>
  <c r="AH33" i="14"/>
  <c r="AL33" i="14"/>
  <c r="AQ33" i="14"/>
  <c r="AU33" i="14"/>
  <c r="AZ33" i="14"/>
  <c r="BE33" i="14"/>
  <c r="BI33" i="14"/>
  <c r="Q33" i="14"/>
  <c r="Z33" i="14"/>
  <c r="AI33" i="14"/>
  <c r="AR33" i="14"/>
  <c r="BA33" i="14"/>
  <c r="BJ33" i="14"/>
  <c r="R33" i="14"/>
  <c r="AA33" i="14"/>
  <c r="AJ33" i="14"/>
  <c r="AS33" i="14"/>
  <c r="BB33" i="14"/>
  <c r="BK33" i="14"/>
  <c r="U33" i="14"/>
  <c r="AD33" i="14"/>
  <c r="AM33" i="14"/>
  <c r="AW33" i="14"/>
  <c r="BF33" i="14"/>
  <c r="S25" i="13"/>
  <c r="W25" i="13"/>
  <c r="AB25" i="13"/>
  <c r="AG25" i="13"/>
  <c r="AK25" i="13"/>
  <c r="AP25" i="13"/>
  <c r="AT25" i="13"/>
  <c r="AY25" i="13"/>
  <c r="BC25" i="13"/>
  <c r="BH25" i="13"/>
  <c r="T25" i="13"/>
  <c r="Y25" i="13"/>
  <c r="AC25" i="13"/>
  <c r="AH25" i="13"/>
  <c r="AL25" i="13"/>
  <c r="AQ25" i="13"/>
  <c r="AU25" i="13"/>
  <c r="AZ25" i="13"/>
  <c r="BE25" i="13"/>
  <c r="BI25" i="13"/>
  <c r="BF24" i="13"/>
  <c r="AW24" i="13"/>
  <c r="AM24" i="13"/>
  <c r="AD24" i="13"/>
  <c r="U24" i="13"/>
  <c r="AO33" i="14"/>
  <c r="J40" i="5"/>
  <c r="R10" i="13"/>
  <c r="V10" i="13"/>
  <c r="AA10" i="13"/>
  <c r="AE10" i="13"/>
  <c r="AJ10" i="13"/>
  <c r="AO10" i="13"/>
  <c r="AS10" i="13"/>
  <c r="AX10" i="13"/>
  <c r="BB10" i="13"/>
  <c r="BG10" i="13"/>
  <c r="BK10" i="13"/>
  <c r="S10" i="13"/>
  <c r="W10" i="13"/>
  <c r="AB10" i="13"/>
  <c r="AG10" i="13"/>
  <c r="AK10" i="13"/>
  <c r="AP10" i="13"/>
  <c r="AT10" i="13"/>
  <c r="AY10" i="13"/>
  <c r="BC10" i="13"/>
  <c r="BH10" i="13"/>
  <c r="S38" i="14"/>
  <c r="W38" i="14"/>
  <c r="AB38" i="14"/>
  <c r="AG38" i="14"/>
  <c r="AK38" i="14"/>
  <c r="AP38" i="14"/>
  <c r="AT38" i="14"/>
  <c r="AY38" i="14"/>
  <c r="BC38" i="14"/>
  <c r="BH38" i="14"/>
  <c r="T38" i="14"/>
  <c r="Y38" i="14"/>
  <c r="AC38" i="14"/>
  <c r="AH38" i="14"/>
  <c r="AL38" i="14"/>
  <c r="AQ38" i="14"/>
  <c r="AU38" i="14"/>
  <c r="AZ38" i="14"/>
  <c r="BE38" i="14"/>
  <c r="BI38" i="14"/>
  <c r="S34" i="14"/>
  <c r="W34" i="14"/>
  <c r="AB34" i="14"/>
  <c r="AG34" i="14"/>
  <c r="AK34" i="14"/>
  <c r="AP34" i="14"/>
  <c r="AT34" i="14"/>
  <c r="AY34" i="14"/>
  <c r="BC34" i="14"/>
  <c r="BH34" i="14"/>
  <c r="T34" i="14"/>
  <c r="Y34" i="14"/>
  <c r="AC34" i="14"/>
  <c r="AH34" i="14"/>
  <c r="AL34" i="14"/>
  <c r="AQ34" i="14"/>
  <c r="AU34" i="14"/>
  <c r="AZ34" i="14"/>
  <c r="BE34" i="14"/>
  <c r="BI34" i="14"/>
  <c r="T24" i="14"/>
  <c r="Y24" i="14"/>
  <c r="AC24" i="14"/>
  <c r="AH24" i="14"/>
  <c r="AL24" i="14"/>
  <c r="AQ24" i="14"/>
  <c r="AU24" i="14"/>
  <c r="AZ24" i="14"/>
  <c r="BE24" i="14"/>
  <c r="BI24" i="14"/>
  <c r="Q24" i="14"/>
  <c r="U24" i="14"/>
  <c r="Z24" i="14"/>
  <c r="AD24" i="14"/>
  <c r="R24" i="14"/>
  <c r="AA24" i="14"/>
  <c r="AI24" i="14"/>
  <c r="AO24" i="14"/>
  <c r="AT24" i="14"/>
  <c r="BA24" i="14"/>
  <c r="BG24" i="14"/>
  <c r="S24" i="14"/>
  <c r="AB24" i="14"/>
  <c r="AJ24" i="14"/>
  <c r="AP24" i="14"/>
  <c r="AW24" i="14"/>
  <c r="BB24" i="14"/>
  <c r="BH24" i="14"/>
  <c r="T22" i="14"/>
  <c r="Y22" i="14"/>
  <c r="AC22" i="14"/>
  <c r="AH22" i="14"/>
  <c r="AL22" i="14"/>
  <c r="AQ22" i="14"/>
  <c r="AU22" i="14"/>
  <c r="AZ22" i="14"/>
  <c r="BE22" i="14"/>
  <c r="BI22" i="14"/>
  <c r="Q22" i="14"/>
  <c r="U22" i="14"/>
  <c r="Z22" i="14"/>
  <c r="AD22" i="14"/>
  <c r="AI22" i="14"/>
  <c r="AM22" i="14"/>
  <c r="AR22" i="14"/>
  <c r="AW22" i="14"/>
  <c r="BA22" i="14"/>
  <c r="BF22" i="14"/>
  <c r="BJ22" i="14"/>
  <c r="R22" i="14"/>
  <c r="AA22" i="14"/>
  <c r="AJ22" i="14"/>
  <c r="AS22" i="14"/>
  <c r="BB22" i="14"/>
  <c r="BK22" i="14"/>
  <c r="S22" i="14"/>
  <c r="AB22" i="14"/>
  <c r="AK22" i="14"/>
  <c r="AT22" i="14"/>
  <c r="BC22" i="14"/>
  <c r="T20" i="14"/>
  <c r="Y20" i="14"/>
  <c r="AC20" i="14"/>
  <c r="AH20" i="14"/>
  <c r="AL20" i="14"/>
  <c r="AQ20" i="14"/>
  <c r="AU20" i="14"/>
  <c r="AZ20" i="14"/>
  <c r="BE20" i="14"/>
  <c r="BI20" i="14"/>
  <c r="Q20" i="14"/>
  <c r="U20" i="14"/>
  <c r="Z20" i="14"/>
  <c r="AD20" i="14"/>
  <c r="AI20" i="14"/>
  <c r="AM20" i="14"/>
  <c r="AR20" i="14"/>
  <c r="AW20" i="14"/>
  <c r="BA20" i="14"/>
  <c r="BF20" i="14"/>
  <c r="BJ20" i="14"/>
  <c r="R20" i="14"/>
  <c r="AA20" i="14"/>
  <c r="AJ20" i="14"/>
  <c r="AS20" i="14"/>
  <c r="BB20" i="14"/>
  <c r="BK20" i="14"/>
  <c r="S20" i="14"/>
  <c r="AB20" i="14"/>
  <c r="AK20" i="14"/>
  <c r="AT20" i="14"/>
  <c r="BC20" i="14"/>
  <c r="T18" i="14"/>
  <c r="Y18" i="14"/>
  <c r="AC18" i="14"/>
  <c r="AH18" i="14"/>
  <c r="AL18" i="14"/>
  <c r="AQ18" i="14"/>
  <c r="AU18" i="14"/>
  <c r="AZ18" i="14"/>
  <c r="BE18" i="14"/>
  <c r="BI18" i="14"/>
  <c r="Q18" i="14"/>
  <c r="U18" i="14"/>
  <c r="Z18" i="14"/>
  <c r="AD18" i="14"/>
  <c r="AI18" i="14"/>
  <c r="AM18" i="14"/>
  <c r="AR18" i="14"/>
  <c r="AW18" i="14"/>
  <c r="BA18" i="14"/>
  <c r="BF18" i="14"/>
  <c r="BJ18" i="14"/>
  <c r="R18" i="14"/>
  <c r="AA18" i="14"/>
  <c r="AJ18" i="14"/>
  <c r="AS18" i="14"/>
  <c r="BB18" i="14"/>
  <c r="BK18" i="14"/>
  <c r="S18" i="14"/>
  <c r="AB18" i="14"/>
  <c r="AK18" i="14"/>
  <c r="AT18" i="14"/>
  <c r="BC18" i="14"/>
  <c r="T16" i="14"/>
  <c r="Y16" i="14"/>
  <c r="AC16" i="14"/>
  <c r="AH16" i="14"/>
  <c r="AL16" i="14"/>
  <c r="AQ16" i="14"/>
  <c r="AU16" i="14"/>
  <c r="AZ16" i="14"/>
  <c r="BE16" i="14"/>
  <c r="BI16" i="14"/>
  <c r="Q16" i="14"/>
  <c r="U16" i="14"/>
  <c r="Z16" i="14"/>
  <c r="AD16" i="14"/>
  <c r="AI16" i="14"/>
  <c r="AM16" i="14"/>
  <c r="AR16" i="14"/>
  <c r="AW16" i="14"/>
  <c r="BA16" i="14"/>
  <c r="BF16" i="14"/>
  <c r="BJ16" i="14"/>
  <c r="R16" i="14"/>
  <c r="AA16" i="14"/>
  <c r="AJ16" i="14"/>
  <c r="AS16" i="14"/>
  <c r="BB16" i="14"/>
  <c r="BK16" i="14"/>
  <c r="S16" i="14"/>
  <c r="AB16" i="14"/>
  <c r="AK16" i="14"/>
  <c r="AT16" i="14"/>
  <c r="BC16" i="14"/>
  <c r="T14" i="14"/>
  <c r="Y14" i="14"/>
  <c r="AC14" i="14"/>
  <c r="AH14" i="14"/>
  <c r="AL14" i="14"/>
  <c r="AQ14" i="14"/>
  <c r="AU14" i="14"/>
  <c r="AZ14" i="14"/>
  <c r="BE14" i="14"/>
  <c r="BI14" i="14"/>
  <c r="Q14" i="14"/>
  <c r="U14" i="14"/>
  <c r="Z14" i="14"/>
  <c r="AD14" i="14"/>
  <c r="AI14" i="14"/>
  <c r="AM14" i="14"/>
  <c r="AR14" i="14"/>
  <c r="AW14" i="14"/>
  <c r="BA14" i="14"/>
  <c r="BF14" i="14"/>
  <c r="BJ14" i="14"/>
  <c r="R14" i="14"/>
  <c r="AA14" i="14"/>
  <c r="AJ14" i="14"/>
  <c r="AS14" i="14"/>
  <c r="BB14" i="14"/>
  <c r="BK14" i="14"/>
  <c r="S14" i="14"/>
  <c r="AB14" i="14"/>
  <c r="AK14" i="14"/>
  <c r="AT14" i="14"/>
  <c r="BC14" i="14"/>
  <c r="T12" i="14"/>
  <c r="Y12" i="14"/>
  <c r="AC12" i="14"/>
  <c r="AH12" i="14"/>
  <c r="AL12" i="14"/>
  <c r="AQ12" i="14"/>
  <c r="AU12" i="14"/>
  <c r="AZ12" i="14"/>
  <c r="BE12" i="14"/>
  <c r="BI12" i="14"/>
  <c r="Q12" i="14"/>
  <c r="U12" i="14"/>
  <c r="Z12" i="14"/>
  <c r="AD12" i="14"/>
  <c r="AI12" i="14"/>
  <c r="AM12" i="14"/>
  <c r="AR12" i="14"/>
  <c r="AW12" i="14"/>
  <c r="BA12" i="14"/>
  <c r="BF12" i="14"/>
  <c r="BJ12" i="14"/>
  <c r="R12" i="14"/>
  <c r="AA12" i="14"/>
  <c r="AJ12" i="14"/>
  <c r="AS12" i="14"/>
  <c r="BB12" i="14"/>
  <c r="BK12" i="14"/>
  <c r="S12" i="14"/>
  <c r="AB12" i="14"/>
  <c r="AK12" i="14"/>
  <c r="AT12" i="14"/>
  <c r="BC12" i="14"/>
  <c r="T8" i="14"/>
  <c r="Y8" i="14"/>
  <c r="AC8" i="14"/>
  <c r="AH8" i="14"/>
  <c r="AL8" i="14"/>
  <c r="AQ8" i="14"/>
  <c r="AU8" i="14"/>
  <c r="AZ8" i="14"/>
  <c r="BE8" i="14"/>
  <c r="BI8" i="14"/>
  <c r="Q8" i="14"/>
  <c r="V8" i="14"/>
  <c r="AB8" i="14"/>
  <c r="AI8" i="14"/>
  <c r="AO8" i="14"/>
  <c r="AT8" i="14"/>
  <c r="BA8" i="14"/>
  <c r="BG8" i="14"/>
  <c r="R8" i="14"/>
  <c r="W8" i="14"/>
  <c r="AD8" i="14"/>
  <c r="AJ8" i="14"/>
  <c r="AP8" i="14"/>
  <c r="AW8" i="14"/>
  <c r="BB8" i="14"/>
  <c r="BH8" i="14"/>
  <c r="U8" i="14"/>
  <c r="AG8" i="14"/>
  <c r="AS8" i="14"/>
  <c r="BF8" i="14"/>
  <c r="Z8" i="14"/>
  <c r="AK8" i="14"/>
  <c r="AX8" i="14"/>
  <c r="BJ8" i="14"/>
  <c r="J40" i="4"/>
  <c r="S22" i="13"/>
  <c r="W22" i="13"/>
  <c r="AB22" i="13"/>
  <c r="AG22" i="13"/>
  <c r="AK22" i="13"/>
  <c r="AP22" i="13"/>
  <c r="AT22" i="13"/>
  <c r="AY22" i="13"/>
  <c r="BC22" i="13"/>
  <c r="BH22" i="13"/>
  <c r="S20" i="13"/>
  <c r="W20" i="13"/>
  <c r="AB20" i="13"/>
  <c r="AG20" i="13"/>
  <c r="AK20" i="13"/>
  <c r="AP20" i="13"/>
  <c r="AT20" i="13"/>
  <c r="AY20" i="13"/>
  <c r="BC20" i="13"/>
  <c r="BH20" i="13"/>
  <c r="S18" i="13"/>
  <c r="W18" i="13"/>
  <c r="AB18" i="13"/>
  <c r="AG18" i="13"/>
  <c r="AK18" i="13"/>
  <c r="AP18" i="13"/>
  <c r="AT18" i="13"/>
  <c r="AY18" i="13"/>
  <c r="BC18" i="13"/>
  <c r="BH18" i="13"/>
  <c r="S16" i="13"/>
  <c r="W16" i="13"/>
  <c r="AB16" i="13"/>
  <c r="AG16" i="13"/>
  <c r="AK16" i="13"/>
  <c r="AP16" i="13"/>
  <c r="AT16" i="13"/>
  <c r="AY16" i="13"/>
  <c r="BC16" i="13"/>
  <c r="BH16" i="13"/>
  <c r="S14" i="13"/>
  <c r="W14" i="13"/>
  <c r="AB14" i="13"/>
  <c r="AG14" i="13"/>
  <c r="AK14" i="13"/>
  <c r="AP14" i="13"/>
  <c r="AT14" i="13"/>
  <c r="AY14" i="13"/>
  <c r="BC14" i="13"/>
  <c r="BH14" i="13"/>
  <c r="BJ12" i="13"/>
  <c r="BA12" i="13"/>
  <c r="AR12" i="13"/>
  <c r="AI12" i="13"/>
  <c r="Z12" i="13"/>
  <c r="R11" i="13"/>
  <c r="V11" i="13"/>
  <c r="AA11" i="13"/>
  <c r="AE11" i="13"/>
  <c r="AJ11" i="13"/>
  <c r="AO11" i="13"/>
  <c r="AS11" i="13"/>
  <c r="AX11" i="13"/>
  <c r="BB11" i="13"/>
  <c r="BG11" i="13"/>
  <c r="BK11" i="13"/>
  <c r="S11" i="13"/>
  <c r="W11" i="13"/>
  <c r="AB11" i="13"/>
  <c r="AG11" i="13"/>
  <c r="AK11" i="13"/>
  <c r="AP11" i="13"/>
  <c r="AT11" i="13"/>
  <c r="AY11" i="13"/>
  <c r="BC11" i="13"/>
  <c r="BH11" i="13"/>
  <c r="BF10" i="13"/>
  <c r="AW10" i="13"/>
  <c r="AM10" i="13"/>
  <c r="AD10" i="13"/>
  <c r="U10" i="13"/>
  <c r="BJ8" i="13"/>
  <c r="BA8" i="13"/>
  <c r="AR8" i="13"/>
  <c r="AI8" i="13"/>
  <c r="Z8" i="13"/>
  <c r="BF38" i="14"/>
  <c r="AW38" i="14"/>
  <c r="AM38" i="14"/>
  <c r="AD38" i="14"/>
  <c r="U38" i="14"/>
  <c r="BJ36" i="14"/>
  <c r="BA36" i="14"/>
  <c r="AR36" i="14"/>
  <c r="AI36" i="14"/>
  <c r="Z36" i="14"/>
  <c r="S35" i="14"/>
  <c r="W35" i="14"/>
  <c r="AB35" i="14"/>
  <c r="AG35" i="14"/>
  <c r="AK35" i="14"/>
  <c r="AP35" i="14"/>
  <c r="AT35" i="14"/>
  <c r="AY35" i="14"/>
  <c r="BC35" i="14"/>
  <c r="BH35" i="14"/>
  <c r="T35" i="14"/>
  <c r="Y35" i="14"/>
  <c r="AC35" i="14"/>
  <c r="AH35" i="14"/>
  <c r="AL35" i="14"/>
  <c r="AQ35" i="14"/>
  <c r="AU35" i="14"/>
  <c r="AZ35" i="14"/>
  <c r="BE35" i="14"/>
  <c r="BI35" i="14"/>
  <c r="BF34" i="14"/>
  <c r="AW34" i="14"/>
  <c r="AM34" i="14"/>
  <c r="AD34" i="14"/>
  <c r="U34" i="14"/>
  <c r="BJ32" i="14"/>
  <c r="BA32" i="14"/>
  <c r="AR32" i="14"/>
  <c r="AI32" i="14"/>
  <c r="Z32" i="14"/>
  <c r="S31" i="14"/>
  <c r="W31" i="14"/>
  <c r="AB31" i="14"/>
  <c r="AG31" i="14"/>
  <c r="AK31" i="14"/>
  <c r="AP31" i="14"/>
  <c r="AT31" i="14"/>
  <c r="AY31" i="14"/>
  <c r="BC31" i="14"/>
  <c r="BH31" i="14"/>
  <c r="T31" i="14"/>
  <c r="Y31" i="14"/>
  <c r="AC31" i="14"/>
  <c r="AH31" i="14"/>
  <c r="AL31" i="14"/>
  <c r="AQ31" i="14"/>
  <c r="AU31" i="14"/>
  <c r="AZ31" i="14"/>
  <c r="BE31" i="14"/>
  <c r="BI31" i="14"/>
  <c r="BC28" i="14"/>
  <c r="AR28" i="14"/>
  <c r="AE28" i="14"/>
  <c r="BC24" i="14"/>
  <c r="AR24" i="14"/>
  <c r="AE24" i="14"/>
  <c r="AX22" i="14"/>
  <c r="AE22" i="14"/>
  <c r="AX20" i="14"/>
  <c r="AE20" i="14"/>
  <c r="AX18" i="14"/>
  <c r="AE18" i="14"/>
  <c r="AX16" i="14"/>
  <c r="AE16" i="14"/>
  <c r="AX14" i="14"/>
  <c r="AE14" i="14"/>
  <c r="AX12" i="14"/>
  <c r="AE12" i="14"/>
  <c r="BC8" i="14"/>
  <c r="AE8" i="14"/>
  <c r="R12" i="13"/>
  <c r="V12" i="13"/>
  <c r="AA12" i="13"/>
  <c r="AE12" i="13"/>
  <c r="AJ12" i="13"/>
  <c r="AO12" i="13"/>
  <c r="AS12" i="13"/>
  <c r="AX12" i="13"/>
  <c r="BB12" i="13"/>
  <c r="BG12" i="13"/>
  <c r="BK12" i="13"/>
  <c r="S12" i="13"/>
  <c r="W12" i="13"/>
  <c r="AB12" i="13"/>
  <c r="AG12" i="13"/>
  <c r="AK12" i="13"/>
  <c r="AP12" i="13"/>
  <c r="AT12" i="13"/>
  <c r="AY12" i="13"/>
  <c r="BC12" i="13"/>
  <c r="BH12" i="13"/>
  <c r="BE10" i="13"/>
  <c r="BE39" i="13" s="1"/>
  <c r="I46" i="13" s="1"/>
  <c r="AU10" i="13"/>
  <c r="AL10" i="13"/>
  <c r="AC10" i="13"/>
  <c r="T10" i="13"/>
  <c r="T39" i="13" s="1"/>
  <c r="D49" i="13" s="1"/>
  <c r="R8" i="13"/>
  <c r="V8" i="13"/>
  <c r="AA8" i="13"/>
  <c r="AE8" i="13"/>
  <c r="AJ8" i="13"/>
  <c r="AO8" i="13"/>
  <c r="AS8" i="13"/>
  <c r="AX8" i="13"/>
  <c r="BB8" i="13"/>
  <c r="BG8" i="13"/>
  <c r="BK8" i="13"/>
  <c r="S8" i="13"/>
  <c r="W8" i="13"/>
  <c r="AB8" i="13"/>
  <c r="AG8" i="13"/>
  <c r="AK8" i="13"/>
  <c r="AP8" i="13"/>
  <c r="AT8" i="13"/>
  <c r="AY8" i="13"/>
  <c r="BC8" i="13"/>
  <c r="BH8" i="13"/>
  <c r="BK38" i="14"/>
  <c r="BB38" i="14"/>
  <c r="AS38" i="14"/>
  <c r="AJ38" i="14"/>
  <c r="AA38" i="14"/>
  <c r="R38" i="14"/>
  <c r="S36" i="14"/>
  <c r="W36" i="14"/>
  <c r="AB36" i="14"/>
  <c r="AG36" i="14"/>
  <c r="AK36" i="14"/>
  <c r="AP36" i="14"/>
  <c r="AT36" i="14"/>
  <c r="AY36" i="14"/>
  <c r="BC36" i="14"/>
  <c r="BH36" i="14"/>
  <c r="T36" i="14"/>
  <c r="Y36" i="14"/>
  <c r="AC36" i="14"/>
  <c r="AH36" i="14"/>
  <c r="AL36" i="14"/>
  <c r="AQ36" i="14"/>
  <c r="AU36" i="14"/>
  <c r="AZ36" i="14"/>
  <c r="BE36" i="14"/>
  <c r="BI36" i="14"/>
  <c r="BK34" i="14"/>
  <c r="BB34" i="14"/>
  <c r="AS34" i="14"/>
  <c r="AJ34" i="14"/>
  <c r="AA34" i="14"/>
  <c r="R34" i="14"/>
  <c r="S32" i="14"/>
  <c r="W32" i="14"/>
  <c r="AB32" i="14"/>
  <c r="AG32" i="14"/>
  <c r="AK32" i="14"/>
  <c r="AP32" i="14"/>
  <c r="AT32" i="14"/>
  <c r="AY32" i="14"/>
  <c r="BC32" i="14"/>
  <c r="BH32" i="14"/>
  <c r="T32" i="14"/>
  <c r="Y32" i="14"/>
  <c r="AC32" i="14"/>
  <c r="AH32" i="14"/>
  <c r="AL32" i="14"/>
  <c r="AQ32" i="14"/>
  <c r="AU32" i="14"/>
  <c r="AZ32" i="14"/>
  <c r="BE32" i="14"/>
  <c r="BI32" i="14"/>
  <c r="T28" i="14"/>
  <c r="Y28" i="14"/>
  <c r="AC28" i="14"/>
  <c r="AH28" i="14"/>
  <c r="AL28" i="14"/>
  <c r="AQ28" i="14"/>
  <c r="AU28" i="14"/>
  <c r="AZ28" i="14"/>
  <c r="BE28" i="14"/>
  <c r="BI28" i="14"/>
  <c r="Q28" i="14"/>
  <c r="V28" i="14"/>
  <c r="AB28" i="14"/>
  <c r="AI28" i="14"/>
  <c r="AO28" i="14"/>
  <c r="AT28" i="14"/>
  <c r="BA28" i="14"/>
  <c r="BG28" i="14"/>
  <c r="R28" i="14"/>
  <c r="W28" i="14"/>
  <c r="AD28" i="14"/>
  <c r="AJ28" i="14"/>
  <c r="AP28" i="14"/>
  <c r="AW28" i="14"/>
  <c r="BB28" i="14"/>
  <c r="BH28" i="14"/>
  <c r="BK24" i="14"/>
  <c r="AY24" i="14"/>
  <c r="AM24" i="14"/>
  <c r="W24" i="14"/>
  <c r="BH22" i="14"/>
  <c r="AP22" i="14"/>
  <c r="W22" i="14"/>
  <c r="BH20" i="14"/>
  <c r="AP20" i="14"/>
  <c r="W20" i="14"/>
  <c r="BH18" i="14"/>
  <c r="AP18" i="14"/>
  <c r="W18" i="14"/>
  <c r="BH16" i="14"/>
  <c r="AP16" i="14"/>
  <c r="W16" i="14"/>
  <c r="BH14" i="14"/>
  <c r="AP14" i="14"/>
  <c r="W14" i="14"/>
  <c r="BH12" i="14"/>
  <c r="AP12" i="14"/>
  <c r="W12" i="14"/>
  <c r="AY8" i="14"/>
  <c r="AY39" i="14" s="1"/>
  <c r="H48" i="14" s="1"/>
  <c r="AA8" i="14"/>
  <c r="J40" i="6"/>
  <c r="M11" i="8"/>
  <c r="G40" i="8"/>
  <c r="Q32" i="15"/>
  <c r="U32" i="15"/>
  <c r="Z32" i="15"/>
  <c r="AD32" i="15"/>
  <c r="AI32" i="15"/>
  <c r="AM32" i="15"/>
  <c r="AR32" i="15"/>
  <c r="AW32" i="15"/>
  <c r="BA32" i="15"/>
  <c r="BF32" i="15"/>
  <c r="BJ32" i="15"/>
  <c r="R32" i="15"/>
  <c r="V32" i="15"/>
  <c r="AA32" i="15"/>
  <c r="AE32" i="15"/>
  <c r="AJ32" i="15"/>
  <c r="AO32" i="15"/>
  <c r="AS32" i="15"/>
  <c r="AX32" i="15"/>
  <c r="BB32" i="15"/>
  <c r="BG32" i="15"/>
  <c r="BK32" i="15"/>
  <c r="S32" i="15"/>
  <c r="W32" i="15"/>
  <c r="AB32" i="15"/>
  <c r="AG32" i="15"/>
  <c r="AK32" i="15"/>
  <c r="AP32" i="15"/>
  <c r="AT32" i="15"/>
  <c r="AY32" i="15"/>
  <c r="BC32" i="15"/>
  <c r="BH32" i="15"/>
  <c r="T32" i="15"/>
  <c r="Y32" i="15"/>
  <c r="AC32" i="15"/>
  <c r="AH32" i="15"/>
  <c r="AL32" i="15"/>
  <c r="AQ32" i="15"/>
  <c r="AU32" i="15"/>
  <c r="AZ32" i="15"/>
  <c r="BE32" i="15"/>
  <c r="BI32" i="15"/>
  <c r="O39" i="15"/>
  <c r="M15" i="2" s="1"/>
  <c r="T30" i="14"/>
  <c r="Y30" i="14"/>
  <c r="AC30" i="14"/>
  <c r="AH30" i="14"/>
  <c r="BG29" i="14"/>
  <c r="BA29" i="14"/>
  <c r="AT29" i="14"/>
  <c r="AO29" i="14"/>
  <c r="AI29" i="14"/>
  <c r="AB29" i="14"/>
  <c r="V29" i="14"/>
  <c r="T26" i="14"/>
  <c r="Y26" i="14"/>
  <c r="AC26" i="14"/>
  <c r="AH26" i="14"/>
  <c r="AL26" i="14"/>
  <c r="AQ26" i="14"/>
  <c r="AU26" i="14"/>
  <c r="AZ26" i="14"/>
  <c r="BE26" i="14"/>
  <c r="BI26" i="14"/>
  <c r="T23" i="14"/>
  <c r="Y23" i="14"/>
  <c r="AC23" i="14"/>
  <c r="AH23" i="14"/>
  <c r="AL23" i="14"/>
  <c r="AQ23" i="14"/>
  <c r="AU23" i="14"/>
  <c r="AZ23" i="14"/>
  <c r="BE23" i="14"/>
  <c r="BI23" i="14"/>
  <c r="Q23" i="14"/>
  <c r="U23" i="14"/>
  <c r="Z23" i="14"/>
  <c r="AD23" i="14"/>
  <c r="AI23" i="14"/>
  <c r="AM23" i="14"/>
  <c r="AR23" i="14"/>
  <c r="AW23" i="14"/>
  <c r="BA23" i="14"/>
  <c r="BF23" i="14"/>
  <c r="BJ23" i="14"/>
  <c r="T21" i="14"/>
  <c r="Y21" i="14"/>
  <c r="AC21" i="14"/>
  <c r="AH21" i="14"/>
  <c r="AL21" i="14"/>
  <c r="AQ21" i="14"/>
  <c r="AU21" i="14"/>
  <c r="AZ21" i="14"/>
  <c r="BE21" i="14"/>
  <c r="BI21" i="14"/>
  <c r="Q21" i="14"/>
  <c r="U21" i="14"/>
  <c r="Z21" i="14"/>
  <c r="AD21" i="14"/>
  <c r="AI21" i="14"/>
  <c r="AM21" i="14"/>
  <c r="AR21" i="14"/>
  <c r="AW21" i="14"/>
  <c r="BA21" i="14"/>
  <c r="BF21" i="14"/>
  <c r="BJ21" i="14"/>
  <c r="T19" i="14"/>
  <c r="Y19" i="14"/>
  <c r="AC19" i="14"/>
  <c r="AH19" i="14"/>
  <c r="AL19" i="14"/>
  <c r="AQ19" i="14"/>
  <c r="AU19" i="14"/>
  <c r="AZ19" i="14"/>
  <c r="BE19" i="14"/>
  <c r="BI19" i="14"/>
  <c r="Q19" i="14"/>
  <c r="U19" i="14"/>
  <c r="Z19" i="14"/>
  <c r="AD19" i="14"/>
  <c r="AI19" i="14"/>
  <c r="AM19" i="14"/>
  <c r="AR19" i="14"/>
  <c r="AW19" i="14"/>
  <c r="BA19" i="14"/>
  <c r="BF19" i="14"/>
  <c r="BJ19" i="14"/>
  <c r="T17" i="14"/>
  <c r="Y17" i="14"/>
  <c r="AC17" i="14"/>
  <c r="AH17" i="14"/>
  <c r="AL17" i="14"/>
  <c r="AQ17" i="14"/>
  <c r="AU17" i="14"/>
  <c r="AZ17" i="14"/>
  <c r="BE17" i="14"/>
  <c r="BI17" i="14"/>
  <c r="Q17" i="14"/>
  <c r="U17" i="14"/>
  <c r="Z17" i="14"/>
  <c r="AD17" i="14"/>
  <c r="AI17" i="14"/>
  <c r="AM17" i="14"/>
  <c r="AR17" i="14"/>
  <c r="AW17" i="14"/>
  <c r="BA17" i="14"/>
  <c r="BF17" i="14"/>
  <c r="BJ17" i="14"/>
  <c r="T15" i="14"/>
  <c r="Y15" i="14"/>
  <c r="AC15" i="14"/>
  <c r="AH15" i="14"/>
  <c r="AL15" i="14"/>
  <c r="AQ15" i="14"/>
  <c r="AU15" i="14"/>
  <c r="AZ15" i="14"/>
  <c r="BE15" i="14"/>
  <c r="BI15" i="14"/>
  <c r="Q15" i="14"/>
  <c r="U15" i="14"/>
  <c r="Z15" i="14"/>
  <c r="AD15" i="14"/>
  <c r="AI15" i="14"/>
  <c r="AM15" i="14"/>
  <c r="AR15" i="14"/>
  <c r="AW15" i="14"/>
  <c r="BA15" i="14"/>
  <c r="BF15" i="14"/>
  <c r="BJ15" i="14"/>
  <c r="T13" i="14"/>
  <c r="Y13" i="14"/>
  <c r="AC13" i="14"/>
  <c r="AH13" i="14"/>
  <c r="AL13" i="14"/>
  <c r="AQ13" i="14"/>
  <c r="AU13" i="14"/>
  <c r="AZ13" i="14"/>
  <c r="BE13" i="14"/>
  <c r="BI13" i="14"/>
  <c r="Q13" i="14"/>
  <c r="U13" i="14"/>
  <c r="Z13" i="14"/>
  <c r="AD13" i="14"/>
  <c r="AI13" i="14"/>
  <c r="AM13" i="14"/>
  <c r="AR13" i="14"/>
  <c r="AW13" i="14"/>
  <c r="BA13" i="14"/>
  <c r="BF13" i="14"/>
  <c r="BJ13" i="14"/>
  <c r="T11" i="14"/>
  <c r="Y11" i="14"/>
  <c r="AC11" i="14"/>
  <c r="AH11" i="14"/>
  <c r="AL11" i="14"/>
  <c r="AQ11" i="14"/>
  <c r="AU11" i="14"/>
  <c r="AZ11" i="14"/>
  <c r="BE11" i="14"/>
  <c r="BI11" i="14"/>
  <c r="Q11" i="14"/>
  <c r="U11" i="14"/>
  <c r="Z11" i="14"/>
  <c r="AD11" i="14"/>
  <c r="AI11" i="14"/>
  <c r="AM11" i="14"/>
  <c r="AR11" i="14"/>
  <c r="AW11" i="14"/>
  <c r="BA11" i="14"/>
  <c r="BF11" i="14"/>
  <c r="BJ11" i="14"/>
  <c r="G40" i="5"/>
  <c r="G40" i="6"/>
  <c r="M22" i="8"/>
  <c r="T29" i="14"/>
  <c r="Y29" i="14"/>
  <c r="AC29" i="14"/>
  <c r="AH29" i="14"/>
  <c r="AL29" i="14"/>
  <c r="AQ29" i="14"/>
  <c r="AU29" i="14"/>
  <c r="AZ29" i="14"/>
  <c r="BE29" i="14"/>
  <c r="BI29" i="14"/>
  <c r="BJ26" i="14"/>
  <c r="BC26" i="14"/>
  <c r="AX26" i="14"/>
  <c r="AR26" i="14"/>
  <c r="AK26" i="14"/>
  <c r="AE26" i="14"/>
  <c r="Z26" i="14"/>
  <c r="S26" i="14"/>
  <c r="T25" i="14"/>
  <c r="Y25" i="14"/>
  <c r="AC25" i="14"/>
  <c r="AH25" i="14"/>
  <c r="AL25" i="14"/>
  <c r="AQ25" i="14"/>
  <c r="AU25" i="14"/>
  <c r="AZ25" i="14"/>
  <c r="BE25" i="14"/>
  <c r="BI25" i="14"/>
  <c r="BG23" i="14"/>
  <c r="AX23" i="14"/>
  <c r="AO23" i="14"/>
  <c r="AE23" i="14"/>
  <c r="V23" i="14"/>
  <c r="BG21" i="14"/>
  <c r="AX21" i="14"/>
  <c r="AO21" i="14"/>
  <c r="AE21" i="14"/>
  <c r="V21" i="14"/>
  <c r="BG19" i="14"/>
  <c r="AX19" i="14"/>
  <c r="AO19" i="14"/>
  <c r="AE19" i="14"/>
  <c r="V19" i="14"/>
  <c r="BG17" i="14"/>
  <c r="AX17" i="14"/>
  <c r="AO17" i="14"/>
  <c r="AE17" i="14"/>
  <c r="V17" i="14"/>
  <c r="BG15" i="14"/>
  <c r="AX15" i="14"/>
  <c r="AO15" i="14"/>
  <c r="AE15" i="14"/>
  <c r="V15" i="14"/>
  <c r="BG13" i="14"/>
  <c r="AX13" i="14"/>
  <c r="AO13" i="14"/>
  <c r="AE13" i="14"/>
  <c r="V13" i="14"/>
  <c r="BG11" i="14"/>
  <c r="AX11" i="14"/>
  <c r="AO11" i="14"/>
  <c r="AE11" i="14"/>
  <c r="V11" i="14"/>
  <c r="G40" i="4"/>
  <c r="J40" i="8"/>
  <c r="T10" i="14"/>
  <c r="Y10" i="14"/>
  <c r="AC10" i="14"/>
  <c r="AH10" i="14"/>
  <c r="AL10" i="14"/>
  <c r="J40" i="10"/>
  <c r="J40" i="11"/>
  <c r="M25" i="8"/>
  <c r="O25" i="8" s="1"/>
  <c r="M21" i="8"/>
  <c r="O21" i="8" s="1"/>
  <c r="Q34" i="15"/>
  <c r="U34" i="15"/>
  <c r="Z34" i="15"/>
  <c r="AD34" i="15"/>
  <c r="AI34" i="15"/>
  <c r="AM34" i="15"/>
  <c r="AR34" i="15"/>
  <c r="AW34" i="15"/>
  <c r="BA34" i="15"/>
  <c r="BF34" i="15"/>
  <c r="BJ34" i="15"/>
  <c r="R34" i="15"/>
  <c r="V34" i="15"/>
  <c r="AA34" i="15"/>
  <c r="AE34" i="15"/>
  <c r="AJ34" i="15"/>
  <c r="AO34" i="15"/>
  <c r="AS34" i="15"/>
  <c r="AX34" i="15"/>
  <c r="BB34" i="15"/>
  <c r="BG34" i="15"/>
  <c r="BK34" i="15"/>
  <c r="S34" i="15"/>
  <c r="W34" i="15"/>
  <c r="AB34" i="15"/>
  <c r="AG34" i="15"/>
  <c r="AK34" i="15"/>
  <c r="AP34" i="15"/>
  <c r="AT34" i="15"/>
  <c r="AY34" i="15"/>
  <c r="BC34" i="15"/>
  <c r="BH34" i="15"/>
  <c r="T34" i="15"/>
  <c r="Y34" i="15"/>
  <c r="AC34" i="15"/>
  <c r="AH34" i="15"/>
  <c r="AL34" i="15"/>
  <c r="AQ34" i="15"/>
  <c r="AU34" i="15"/>
  <c r="AZ34" i="15"/>
  <c r="BE34" i="15"/>
  <c r="BI34" i="15"/>
  <c r="BI10" i="14"/>
  <c r="BE10" i="14"/>
  <c r="AZ10" i="14"/>
  <c r="AU10" i="14"/>
  <c r="AQ10" i="14"/>
  <c r="AK10" i="14"/>
  <c r="AE10" i="14"/>
  <c r="Z10" i="14"/>
  <c r="S10" i="14"/>
  <c r="T9" i="14"/>
  <c r="Y9" i="14"/>
  <c r="AC9" i="14"/>
  <c r="AH9" i="14"/>
  <c r="AL9" i="14"/>
  <c r="AQ9" i="14"/>
  <c r="AU9" i="14"/>
  <c r="AZ9" i="14"/>
  <c r="BE9" i="14"/>
  <c r="BI9" i="14"/>
  <c r="M28" i="8"/>
  <c r="O28" i="8" s="1"/>
  <c r="G40" i="9"/>
  <c r="G40" i="10"/>
  <c r="Q36" i="15"/>
  <c r="U36" i="15"/>
  <c r="Z36" i="15"/>
  <c r="AD36" i="15"/>
  <c r="AI36" i="15"/>
  <c r="AM36" i="15"/>
  <c r="AR36" i="15"/>
  <c r="AW36" i="15"/>
  <c r="BA36" i="15"/>
  <c r="BF36" i="15"/>
  <c r="BJ36" i="15"/>
  <c r="R36" i="15"/>
  <c r="V36" i="15"/>
  <c r="AA36" i="15"/>
  <c r="AE36" i="15"/>
  <c r="AJ36" i="15"/>
  <c r="AO36" i="15"/>
  <c r="AS36" i="15"/>
  <c r="AX36" i="15"/>
  <c r="BB36" i="15"/>
  <c r="BG36" i="15"/>
  <c r="BK36" i="15"/>
  <c r="S36" i="15"/>
  <c r="W36" i="15"/>
  <c r="AB36" i="15"/>
  <c r="AG36" i="15"/>
  <c r="AK36" i="15"/>
  <c r="AP36" i="15"/>
  <c r="AT36" i="15"/>
  <c r="AY36" i="15"/>
  <c r="BC36" i="15"/>
  <c r="BH36" i="15"/>
  <c r="T36" i="15"/>
  <c r="Y36" i="15"/>
  <c r="AC36" i="15"/>
  <c r="AH36" i="15"/>
  <c r="AL36" i="15"/>
  <c r="AQ36" i="15"/>
  <c r="AU36" i="15"/>
  <c r="AZ36" i="15"/>
  <c r="BE36" i="15"/>
  <c r="BI36" i="15"/>
  <c r="R28" i="15"/>
  <c r="V28" i="15"/>
  <c r="AA28" i="15"/>
  <c r="AE28" i="15"/>
  <c r="AJ28" i="15"/>
  <c r="AO28" i="15"/>
  <c r="AS28" i="15"/>
  <c r="AX28" i="15"/>
  <c r="BB28" i="15"/>
  <c r="BG28" i="15"/>
  <c r="BK28" i="15"/>
  <c r="T28" i="15"/>
  <c r="Y28" i="15"/>
  <c r="AC28" i="15"/>
  <c r="AH28" i="15"/>
  <c r="AL28" i="15"/>
  <c r="AQ28" i="15"/>
  <c r="AU28" i="15"/>
  <c r="AZ28" i="15"/>
  <c r="BE28" i="15"/>
  <c r="BI28" i="15"/>
  <c r="R24" i="15"/>
  <c r="V24" i="15"/>
  <c r="AA24" i="15"/>
  <c r="AE24" i="15"/>
  <c r="AJ24" i="15"/>
  <c r="AO24" i="15"/>
  <c r="AS24" i="15"/>
  <c r="AX24" i="15"/>
  <c r="BB24" i="15"/>
  <c r="BG24" i="15"/>
  <c r="BK24" i="15"/>
  <c r="T24" i="15"/>
  <c r="Y24" i="15"/>
  <c r="AC24" i="15"/>
  <c r="AH24" i="15"/>
  <c r="AL24" i="15"/>
  <c r="AQ24" i="15"/>
  <c r="AU24" i="15"/>
  <c r="AZ24" i="15"/>
  <c r="BE24" i="15"/>
  <c r="BI24" i="15"/>
  <c r="R20" i="15"/>
  <c r="V20" i="15"/>
  <c r="AA20" i="15"/>
  <c r="AE20" i="15"/>
  <c r="AJ20" i="15"/>
  <c r="AO20" i="15"/>
  <c r="AS20" i="15"/>
  <c r="AX20" i="15"/>
  <c r="BB20" i="15"/>
  <c r="BG20" i="15"/>
  <c r="BK20" i="15"/>
  <c r="T20" i="15"/>
  <c r="Y20" i="15"/>
  <c r="AC20" i="15"/>
  <c r="AH20" i="15"/>
  <c r="AL20" i="15"/>
  <c r="AQ20" i="15"/>
  <c r="AU20" i="15"/>
  <c r="AZ20" i="15"/>
  <c r="BE20" i="15"/>
  <c r="BI20" i="15"/>
  <c r="S19" i="15"/>
  <c r="W19" i="15"/>
  <c r="AB19" i="15"/>
  <c r="AG19" i="15"/>
  <c r="AK19" i="15"/>
  <c r="T19" i="15"/>
  <c r="Z19" i="15"/>
  <c r="AE19" i="15"/>
  <c r="AL19" i="15"/>
  <c r="AQ19" i="15"/>
  <c r="AU19" i="15"/>
  <c r="AZ19" i="15"/>
  <c r="BE19" i="15"/>
  <c r="BI19" i="15"/>
  <c r="Q19" i="15"/>
  <c r="V19" i="15"/>
  <c r="AC19" i="15"/>
  <c r="AI19" i="15"/>
  <c r="AO19" i="15"/>
  <c r="AS19" i="15"/>
  <c r="AX19" i="15"/>
  <c r="BB19" i="15"/>
  <c r="BG19" i="15"/>
  <c r="BK19" i="15"/>
  <c r="L18" i="2"/>
  <c r="H18" i="2"/>
  <c r="G18" i="2"/>
  <c r="E18" i="2"/>
  <c r="BJ37" i="15"/>
  <c r="BF37" i="15"/>
  <c r="BA37" i="15"/>
  <c r="AW37" i="15"/>
  <c r="AR37" i="15"/>
  <c r="AM37" i="15"/>
  <c r="AI37" i="15"/>
  <c r="AD37" i="15"/>
  <c r="Z37" i="15"/>
  <c r="U37" i="15"/>
  <c r="Q37" i="15"/>
  <c r="BJ35" i="15"/>
  <c r="BF35" i="15"/>
  <c r="BA35" i="15"/>
  <c r="AW35" i="15"/>
  <c r="AR35" i="15"/>
  <c r="AM35" i="15"/>
  <c r="AI35" i="15"/>
  <c r="AD35" i="15"/>
  <c r="Z35" i="15"/>
  <c r="U35" i="15"/>
  <c r="Q35" i="15"/>
  <c r="BJ33" i="15"/>
  <c r="BF33" i="15"/>
  <c r="BA33" i="15"/>
  <c r="AW33" i="15"/>
  <c r="AR33" i="15"/>
  <c r="AM33" i="15"/>
  <c r="AI33" i="15"/>
  <c r="AD33" i="15"/>
  <c r="Z33" i="15"/>
  <c r="U33" i="15"/>
  <c r="Q33" i="15"/>
  <c r="BJ31" i="15"/>
  <c r="BF31" i="15"/>
  <c r="BA31" i="15"/>
  <c r="AW31" i="15"/>
  <c r="AR31" i="15"/>
  <c r="AM31" i="15"/>
  <c r="AI31" i="15"/>
  <c r="AD31" i="15"/>
  <c r="Z31" i="15"/>
  <c r="U31" i="15"/>
  <c r="Q31" i="15"/>
  <c r="T29" i="15"/>
  <c r="Y29" i="15"/>
  <c r="AC29" i="15"/>
  <c r="AH29" i="15"/>
  <c r="AL29" i="15"/>
  <c r="AQ29" i="15"/>
  <c r="AU29" i="15"/>
  <c r="AZ29" i="15"/>
  <c r="BE29" i="15"/>
  <c r="BI29" i="15"/>
  <c r="BC28" i="15"/>
  <c r="AT28" i="15"/>
  <c r="AK28" i="15"/>
  <c r="AB28" i="15"/>
  <c r="S28" i="15"/>
  <c r="T25" i="15"/>
  <c r="Y25" i="15"/>
  <c r="AC25" i="15"/>
  <c r="AH25" i="15"/>
  <c r="AL25" i="15"/>
  <c r="AQ25" i="15"/>
  <c r="AU25" i="15"/>
  <c r="AZ25" i="15"/>
  <c r="BE25" i="15"/>
  <c r="BI25" i="15"/>
  <c r="R25" i="15"/>
  <c r="V25" i="15"/>
  <c r="AA25" i="15"/>
  <c r="AE25" i="15"/>
  <c r="AJ25" i="15"/>
  <c r="AO25" i="15"/>
  <c r="AS25" i="15"/>
  <c r="AX25" i="15"/>
  <c r="BB25" i="15"/>
  <c r="BG25" i="15"/>
  <c r="BK25" i="15"/>
  <c r="BC24" i="15"/>
  <c r="AT24" i="15"/>
  <c r="AK24" i="15"/>
  <c r="AB24" i="15"/>
  <c r="S24" i="15"/>
  <c r="T21" i="15"/>
  <c r="Y21" i="15"/>
  <c r="AC21" i="15"/>
  <c r="AH21" i="15"/>
  <c r="AL21" i="15"/>
  <c r="AQ21" i="15"/>
  <c r="AU21" i="15"/>
  <c r="AZ21" i="15"/>
  <c r="BE21" i="15"/>
  <c r="BI21" i="15"/>
  <c r="R21" i="15"/>
  <c r="V21" i="15"/>
  <c r="AA21" i="15"/>
  <c r="AE21" i="15"/>
  <c r="AJ21" i="15"/>
  <c r="AO21" i="15"/>
  <c r="AS21" i="15"/>
  <c r="AX21" i="15"/>
  <c r="BB21" i="15"/>
  <c r="BG21" i="15"/>
  <c r="BK21" i="15"/>
  <c r="BC20" i="15"/>
  <c r="AT20" i="15"/>
  <c r="AK20" i="15"/>
  <c r="AB20" i="15"/>
  <c r="S20" i="15"/>
  <c r="BJ19" i="15"/>
  <c r="BA19" i="15"/>
  <c r="AR19" i="15"/>
  <c r="AH19" i="15"/>
  <c r="U19" i="15"/>
  <c r="G40" i="15"/>
  <c r="BI37" i="15"/>
  <c r="BE37" i="15"/>
  <c r="AZ37" i="15"/>
  <c r="AU37" i="15"/>
  <c r="AQ37" i="15"/>
  <c r="AL37" i="15"/>
  <c r="AH37" i="15"/>
  <c r="AC37" i="15"/>
  <c r="Y37" i="15"/>
  <c r="T37" i="15"/>
  <c r="BI35" i="15"/>
  <c r="BE35" i="15"/>
  <c r="AZ35" i="15"/>
  <c r="AU35" i="15"/>
  <c r="AQ35" i="15"/>
  <c r="AL35" i="15"/>
  <c r="AH35" i="15"/>
  <c r="AC35" i="15"/>
  <c r="Y35" i="15"/>
  <c r="T35" i="15"/>
  <c r="BI33" i="15"/>
  <c r="BE33" i="15"/>
  <c r="AZ33" i="15"/>
  <c r="AU33" i="15"/>
  <c r="AQ33" i="15"/>
  <c r="AL33" i="15"/>
  <c r="AH33" i="15"/>
  <c r="AC33" i="15"/>
  <c r="Y33" i="15"/>
  <c r="T33" i="15"/>
  <c r="BI31" i="15"/>
  <c r="BE31" i="15"/>
  <c r="AZ31" i="15"/>
  <c r="AU31" i="15"/>
  <c r="AQ31" i="15"/>
  <c r="AL31" i="15"/>
  <c r="AH31" i="15"/>
  <c r="AC31" i="15"/>
  <c r="Y31" i="15"/>
  <c r="T31" i="15"/>
  <c r="BJ30" i="15"/>
  <c r="BE30" i="15"/>
  <c r="AY30" i="15"/>
  <c r="AR30" i="15"/>
  <c r="AL30" i="15"/>
  <c r="AG30" i="15"/>
  <c r="Z30" i="15"/>
  <c r="BH29" i="15"/>
  <c r="BB29" i="15"/>
  <c r="AW29" i="15"/>
  <c r="AP29" i="15"/>
  <c r="AJ29" i="15"/>
  <c r="AD29" i="15"/>
  <c r="W29" i="15"/>
  <c r="R29" i="15"/>
  <c r="BJ28" i="15"/>
  <c r="BA28" i="15"/>
  <c r="AR28" i="15"/>
  <c r="AI28" i="15"/>
  <c r="Z28" i="15"/>
  <c r="Q28" i="15"/>
  <c r="BH27" i="15"/>
  <c r="AY27" i="15"/>
  <c r="AP27" i="15"/>
  <c r="AG27" i="15"/>
  <c r="BF26" i="15"/>
  <c r="R26" i="15"/>
  <c r="V26" i="15"/>
  <c r="AA26" i="15"/>
  <c r="AE26" i="15"/>
  <c r="AJ26" i="15"/>
  <c r="AO26" i="15"/>
  <c r="AS26" i="15"/>
  <c r="AX26" i="15"/>
  <c r="BB26" i="15"/>
  <c r="BG26" i="15"/>
  <c r="BK26" i="15"/>
  <c r="T26" i="15"/>
  <c r="Y26" i="15"/>
  <c r="AC26" i="15"/>
  <c r="AH26" i="15"/>
  <c r="AL26" i="15"/>
  <c r="AQ26" i="15"/>
  <c r="AU26" i="15"/>
  <c r="AZ26" i="15"/>
  <c r="BE26" i="15"/>
  <c r="BI26" i="15"/>
  <c r="BC25" i="15"/>
  <c r="AT25" i="15"/>
  <c r="AK25" i="15"/>
  <c r="AB25" i="15"/>
  <c r="S25" i="15"/>
  <c r="BJ24" i="15"/>
  <c r="BA24" i="15"/>
  <c r="AR24" i="15"/>
  <c r="AI24" i="15"/>
  <c r="Z24" i="15"/>
  <c r="Q24" i="15"/>
  <c r="BH23" i="15"/>
  <c r="AY23" i="15"/>
  <c r="AP23" i="15"/>
  <c r="AG23" i="15"/>
  <c r="R22" i="15"/>
  <c r="V22" i="15"/>
  <c r="AA22" i="15"/>
  <c r="AE22" i="15"/>
  <c r="AJ22" i="15"/>
  <c r="AO22" i="15"/>
  <c r="AS22" i="15"/>
  <c r="AX22" i="15"/>
  <c r="BB22" i="15"/>
  <c r="BG22" i="15"/>
  <c r="BK22" i="15"/>
  <c r="T22" i="15"/>
  <c r="Y22" i="15"/>
  <c r="AC22" i="15"/>
  <c r="AH22" i="15"/>
  <c r="AL22" i="15"/>
  <c r="AQ22" i="15"/>
  <c r="AU22" i="15"/>
  <c r="AZ22" i="15"/>
  <c r="BE22" i="15"/>
  <c r="BI22" i="15"/>
  <c r="BC21" i="15"/>
  <c r="AT21" i="15"/>
  <c r="AK21" i="15"/>
  <c r="AB21" i="15"/>
  <c r="S21" i="15"/>
  <c r="BJ20" i="15"/>
  <c r="BA20" i="15"/>
  <c r="AR20" i="15"/>
  <c r="AI20" i="15"/>
  <c r="Z20" i="15"/>
  <c r="Q20" i="15"/>
  <c r="BH19" i="15"/>
  <c r="AY19" i="15"/>
  <c r="AP19" i="15"/>
  <c r="AD19" i="15"/>
  <c r="R19" i="15"/>
  <c r="J40" i="15"/>
  <c r="BH37" i="15"/>
  <c r="BC37" i="15"/>
  <c r="AY37" i="15"/>
  <c r="AT37" i="15"/>
  <c r="AP37" i="15"/>
  <c r="AK37" i="15"/>
  <c r="AG37" i="15"/>
  <c r="AB37" i="15"/>
  <c r="W37" i="15"/>
  <c r="BH35" i="15"/>
  <c r="BC35" i="15"/>
  <c r="AY35" i="15"/>
  <c r="AT35" i="15"/>
  <c r="AP35" i="15"/>
  <c r="AK35" i="15"/>
  <c r="AG35" i="15"/>
  <c r="AB35" i="15"/>
  <c r="W35" i="15"/>
  <c r="BH33" i="15"/>
  <c r="BC33" i="15"/>
  <c r="AY33" i="15"/>
  <c r="AT33" i="15"/>
  <c r="AP33" i="15"/>
  <c r="AK33" i="15"/>
  <c r="AG33" i="15"/>
  <c r="AB33" i="15"/>
  <c r="W33" i="15"/>
  <c r="BH31" i="15"/>
  <c r="BC31" i="15"/>
  <c r="AY31" i="15"/>
  <c r="AT31" i="15"/>
  <c r="AP31" i="15"/>
  <c r="AK31" i="15"/>
  <c r="AG31" i="15"/>
  <c r="AB31" i="15"/>
  <c r="W31" i="15"/>
  <c r="R30" i="15"/>
  <c r="V30" i="15"/>
  <c r="AA30" i="15"/>
  <c r="AE30" i="15"/>
  <c r="AJ30" i="15"/>
  <c r="AO30" i="15"/>
  <c r="AS30" i="15"/>
  <c r="AX30" i="15"/>
  <c r="BB30" i="15"/>
  <c r="BG30" i="15"/>
  <c r="BK30" i="15"/>
  <c r="BG29" i="15"/>
  <c r="BA29" i="15"/>
  <c r="AT29" i="15"/>
  <c r="AO29" i="15"/>
  <c r="AI29" i="15"/>
  <c r="AB29" i="15"/>
  <c r="V29" i="15"/>
  <c r="Q29" i="15"/>
  <c r="BH28" i="15"/>
  <c r="AY28" i="15"/>
  <c r="AP28" i="15"/>
  <c r="AG28" i="15"/>
  <c r="W28" i="15"/>
  <c r="T27" i="15"/>
  <c r="Y27" i="15"/>
  <c r="AC27" i="15"/>
  <c r="AH27" i="15"/>
  <c r="AL27" i="15"/>
  <c r="AQ27" i="15"/>
  <c r="AU27" i="15"/>
  <c r="AZ27" i="15"/>
  <c r="BE27" i="15"/>
  <c r="BI27" i="15"/>
  <c r="R27" i="15"/>
  <c r="V27" i="15"/>
  <c r="AA27" i="15"/>
  <c r="AE27" i="15"/>
  <c r="AJ27" i="15"/>
  <c r="AO27" i="15"/>
  <c r="AS27" i="15"/>
  <c r="AX27" i="15"/>
  <c r="BB27" i="15"/>
  <c r="BG27" i="15"/>
  <c r="BK27" i="15"/>
  <c r="BJ25" i="15"/>
  <c r="BA25" i="15"/>
  <c r="AR25" i="15"/>
  <c r="AI25" i="15"/>
  <c r="Z25" i="15"/>
  <c r="Q25" i="15"/>
  <c r="BH24" i="15"/>
  <c r="AY24" i="15"/>
  <c r="AP24" i="15"/>
  <c r="AG24" i="15"/>
  <c r="W24" i="15"/>
  <c r="T23" i="15"/>
  <c r="Y23" i="15"/>
  <c r="AC23" i="15"/>
  <c r="AH23" i="15"/>
  <c r="AL23" i="15"/>
  <c r="AQ23" i="15"/>
  <c r="AU23" i="15"/>
  <c r="AZ23" i="15"/>
  <c r="BE23" i="15"/>
  <c r="BI23" i="15"/>
  <c r="R23" i="15"/>
  <c r="V23" i="15"/>
  <c r="AA23" i="15"/>
  <c r="AE23" i="15"/>
  <c r="AJ23" i="15"/>
  <c r="AO23" i="15"/>
  <c r="AS23" i="15"/>
  <c r="AX23" i="15"/>
  <c r="BB23" i="15"/>
  <c r="BG23" i="15"/>
  <c r="BK23" i="15"/>
  <c r="BJ21" i="15"/>
  <c r="BA21" i="15"/>
  <c r="AR21" i="15"/>
  <c r="AI21" i="15"/>
  <c r="Z21" i="15"/>
  <c r="Q21" i="15"/>
  <c r="BH20" i="15"/>
  <c r="AY20" i="15"/>
  <c r="AP20" i="15"/>
  <c r="AG20" i="15"/>
  <c r="W20" i="15"/>
  <c r="BF19" i="15"/>
  <c r="AW19" i="15"/>
  <c r="AM19" i="15"/>
  <c r="AA19" i="15"/>
  <c r="BK18" i="15"/>
  <c r="BE18" i="15"/>
  <c r="AY18" i="15"/>
  <c r="AS18" i="15"/>
  <c r="AL18" i="15"/>
  <c r="AG18" i="15"/>
  <c r="AA18" i="15"/>
  <c r="BJ17" i="15"/>
  <c r="BE17" i="15"/>
  <c r="AX17" i="15"/>
  <c r="AR17" i="15"/>
  <c r="AL17" i="15"/>
  <c r="AE17" i="15"/>
  <c r="Z17" i="15"/>
  <c r="BI16" i="15"/>
  <c r="BC16" i="15"/>
  <c r="AX16" i="15"/>
  <c r="AQ16" i="15"/>
  <c r="AK16" i="15"/>
  <c r="AE16" i="15"/>
  <c r="BJ15" i="15"/>
  <c r="AZ15" i="15"/>
  <c r="AM15" i="15"/>
  <c r="BK13" i="15"/>
  <c r="AZ13" i="15"/>
  <c r="AM13" i="15"/>
  <c r="O39" i="1"/>
  <c r="M6" i="2" s="1"/>
  <c r="Q18" i="15"/>
  <c r="U18" i="15"/>
  <c r="Z18" i="15"/>
  <c r="AD18" i="15"/>
  <c r="AI18" i="15"/>
  <c r="AM18" i="15"/>
  <c r="AR18" i="15"/>
  <c r="AW18" i="15"/>
  <c r="BA18" i="15"/>
  <c r="BF18" i="15"/>
  <c r="BJ18" i="15"/>
  <c r="S17" i="15"/>
  <c r="W17" i="15"/>
  <c r="AB17" i="15"/>
  <c r="AG17" i="15"/>
  <c r="AK17" i="15"/>
  <c r="AP17" i="15"/>
  <c r="AT17" i="15"/>
  <c r="AY17" i="15"/>
  <c r="BC17" i="15"/>
  <c r="BH17" i="15"/>
  <c r="Q16" i="15"/>
  <c r="U16" i="15"/>
  <c r="Z16" i="15"/>
  <c r="AD16" i="15"/>
  <c r="R16" i="15"/>
  <c r="W16" i="15"/>
  <c r="AC16" i="15"/>
  <c r="AI16" i="15"/>
  <c r="AM16" i="15"/>
  <c r="AR16" i="15"/>
  <c r="AW16" i="15"/>
  <c r="BA16" i="15"/>
  <c r="BF16" i="15"/>
  <c r="BJ16" i="15"/>
  <c r="S15" i="15"/>
  <c r="W15" i="15"/>
  <c r="AB15" i="15"/>
  <c r="AG15" i="15"/>
  <c r="AK15" i="15"/>
  <c r="AP15" i="15"/>
  <c r="AT15" i="15"/>
  <c r="AY15" i="15"/>
  <c r="BC15" i="15"/>
  <c r="BH15" i="15"/>
  <c r="Q15" i="15"/>
  <c r="V15" i="15"/>
  <c r="AC15" i="15"/>
  <c r="AI15" i="15"/>
  <c r="AO15" i="15"/>
  <c r="AU15" i="15"/>
  <c r="BA15" i="15"/>
  <c r="BG15" i="15"/>
  <c r="T15" i="15"/>
  <c r="Z15" i="15"/>
  <c r="AE15" i="15"/>
  <c r="AL15" i="15"/>
  <c r="AR15" i="15"/>
  <c r="AX15" i="15"/>
  <c r="BE15" i="15"/>
  <c r="S13" i="15"/>
  <c r="W13" i="15"/>
  <c r="AB13" i="15"/>
  <c r="AG13" i="15"/>
  <c r="AK13" i="15"/>
  <c r="AP13" i="15"/>
  <c r="AT13" i="15"/>
  <c r="AY13" i="15"/>
  <c r="BC13" i="15"/>
  <c r="BH13" i="15"/>
  <c r="T13" i="15"/>
  <c r="Z13" i="15"/>
  <c r="AE13" i="15"/>
  <c r="AL13" i="15"/>
  <c r="AR13" i="15"/>
  <c r="AX13" i="15"/>
  <c r="BE13" i="15"/>
  <c r="BJ13" i="15"/>
  <c r="Q13" i="15"/>
  <c r="V13" i="15"/>
  <c r="AC13" i="15"/>
  <c r="AI13" i="15"/>
  <c r="AO13" i="15"/>
  <c r="AU13" i="15"/>
  <c r="BA13" i="15"/>
  <c r="BG13" i="15"/>
  <c r="R11" i="15"/>
  <c r="V11" i="15"/>
  <c r="AA11" i="15"/>
  <c r="AE11" i="15"/>
  <c r="AJ11" i="15"/>
  <c r="AO11" i="15"/>
  <c r="AS11" i="15"/>
  <c r="AX11" i="15"/>
  <c r="BB11" i="15"/>
  <c r="BG11" i="15"/>
  <c r="BK11" i="15"/>
  <c r="T11" i="15"/>
  <c r="Z11" i="15"/>
  <c r="AG11" i="15"/>
  <c r="AL11" i="15"/>
  <c r="AR11" i="15"/>
  <c r="AY11" i="15"/>
  <c r="BE11" i="15"/>
  <c r="BJ11" i="15"/>
  <c r="W11" i="15"/>
  <c r="AD11" i="15"/>
  <c r="AM11" i="15"/>
  <c r="AU11" i="15"/>
  <c r="BC11" i="15"/>
  <c r="Q11" i="15"/>
  <c r="Y11" i="15"/>
  <c r="AH11" i="15"/>
  <c r="AP11" i="15"/>
  <c r="AW11" i="15"/>
  <c r="BF11" i="15"/>
  <c r="S11" i="15"/>
  <c r="AB11" i="15"/>
  <c r="AI11" i="15"/>
  <c r="AQ11" i="15"/>
  <c r="AZ11" i="15"/>
  <c r="BH11" i="15"/>
  <c r="BH18" i="15"/>
  <c r="BB18" i="15"/>
  <c r="AU18" i="15"/>
  <c r="AP18" i="15"/>
  <c r="AJ18" i="15"/>
  <c r="AC18" i="15"/>
  <c r="W18" i="15"/>
  <c r="R18" i="15"/>
  <c r="BG17" i="15"/>
  <c r="BA17" i="15"/>
  <c r="AU17" i="15"/>
  <c r="AO17" i="15"/>
  <c r="AI17" i="15"/>
  <c r="AC17" i="15"/>
  <c r="V17" i="15"/>
  <c r="Q17" i="15"/>
  <c r="BG16" i="15"/>
  <c r="AZ16" i="15"/>
  <c r="AT16" i="15"/>
  <c r="AO16" i="15"/>
  <c r="AH16" i="15"/>
  <c r="AA16" i="15"/>
  <c r="S16" i="15"/>
  <c r="BF15" i="15"/>
  <c r="AS15" i="15"/>
  <c r="AH15" i="15"/>
  <c r="U15" i="15"/>
  <c r="Q14" i="15"/>
  <c r="U14" i="15"/>
  <c r="Z14" i="15"/>
  <c r="AD14" i="15"/>
  <c r="AI14" i="15"/>
  <c r="AM14" i="15"/>
  <c r="AR14" i="15"/>
  <c r="AW14" i="15"/>
  <c r="BA14" i="15"/>
  <c r="BF14" i="15"/>
  <c r="BJ14" i="15"/>
  <c r="T14" i="15"/>
  <c r="AA14" i="15"/>
  <c r="AG14" i="15"/>
  <c r="AL14" i="15"/>
  <c r="AS14" i="15"/>
  <c r="AY14" i="15"/>
  <c r="BE14" i="15"/>
  <c r="BK14" i="15"/>
  <c r="R14" i="15"/>
  <c r="W14" i="15"/>
  <c r="AC14" i="15"/>
  <c r="AJ14" i="15"/>
  <c r="AP14" i="15"/>
  <c r="AU14" i="15"/>
  <c r="BB14" i="15"/>
  <c r="BH14" i="15"/>
  <c r="BF13" i="15"/>
  <c r="AS13" i="15"/>
  <c r="AH13" i="15"/>
  <c r="U13" i="15"/>
  <c r="AK11" i="15"/>
  <c r="BK12" i="15"/>
  <c r="BE12" i="15"/>
  <c r="AY12" i="15"/>
  <c r="AS12" i="15"/>
  <c r="AL12" i="15"/>
  <c r="AE12" i="15"/>
  <c r="BK10" i="15"/>
  <c r="AY10" i="15"/>
  <c r="AM10" i="15"/>
  <c r="R9" i="15"/>
  <c r="R39" i="15" s="1"/>
  <c r="D47" i="15" s="1"/>
  <c r="V9" i="15"/>
  <c r="AA9" i="15"/>
  <c r="AE9" i="15"/>
  <c r="AJ9" i="15"/>
  <c r="AJ39" i="15" s="1"/>
  <c r="F49" i="15" s="1"/>
  <c r="AO9" i="15"/>
  <c r="AS9" i="15"/>
  <c r="AX9" i="15"/>
  <c r="BB9" i="15"/>
  <c r="BG9" i="15"/>
  <c r="BK9" i="15"/>
  <c r="T9" i="15"/>
  <c r="Z9" i="15"/>
  <c r="AG9" i="15"/>
  <c r="AL9" i="15"/>
  <c r="AR9" i="15"/>
  <c r="AY9" i="15"/>
  <c r="BE9" i="15"/>
  <c r="BJ9" i="15"/>
  <c r="U9" i="15"/>
  <c r="AB9" i="15"/>
  <c r="AH9" i="15"/>
  <c r="AM9" i="15"/>
  <c r="AT9" i="15"/>
  <c r="AZ9" i="15"/>
  <c r="BF9" i="15"/>
  <c r="T12" i="15"/>
  <c r="Y12" i="15"/>
  <c r="AC12" i="15"/>
  <c r="AH12" i="15"/>
  <c r="Q12" i="15"/>
  <c r="V12" i="15"/>
  <c r="AB12" i="15"/>
  <c r="AI12" i="15"/>
  <c r="AM12" i="15"/>
  <c r="AR12" i="15"/>
  <c r="AW12" i="15"/>
  <c r="BA12" i="15"/>
  <c r="BF12" i="15"/>
  <c r="BJ12" i="15"/>
  <c r="T10" i="15"/>
  <c r="Y10" i="15"/>
  <c r="AC10" i="15"/>
  <c r="AH10" i="15"/>
  <c r="AL10" i="15"/>
  <c r="AQ10" i="15"/>
  <c r="AU10" i="15"/>
  <c r="AZ10" i="15"/>
  <c r="BE10" i="15"/>
  <c r="BI10" i="15"/>
  <c r="Q10" i="15"/>
  <c r="V10" i="15"/>
  <c r="AB10" i="15"/>
  <c r="AI10" i="15"/>
  <c r="AO10" i="15"/>
  <c r="AT10" i="15"/>
  <c r="BA10" i="15"/>
  <c r="BG10" i="15"/>
  <c r="R10" i="15"/>
  <c r="W10" i="15"/>
  <c r="AD10" i="15"/>
  <c r="AJ10" i="15"/>
  <c r="AP10" i="15"/>
  <c r="AW10" i="15"/>
  <c r="BB10" i="15"/>
  <c r="BH10" i="15"/>
  <c r="O39" i="13"/>
  <c r="M16" i="2" s="1"/>
  <c r="BH12" i="15"/>
  <c r="BB12" i="15"/>
  <c r="AU12" i="15"/>
  <c r="AP12" i="15"/>
  <c r="AJ12" i="15"/>
  <c r="AA12" i="15"/>
  <c r="S12" i="15"/>
  <c r="BF10" i="15"/>
  <c r="AS10" i="15"/>
  <c r="AG10" i="15"/>
  <c r="U10" i="15"/>
  <c r="BA9" i="15"/>
  <c r="AP9" i="15"/>
  <c r="AC9" i="15"/>
  <c r="Q9" i="15"/>
  <c r="C18" i="2"/>
  <c r="O39" i="14"/>
  <c r="M17" i="2" s="1"/>
  <c r="M39" i="1"/>
  <c r="K6" i="2" s="1"/>
  <c r="K39" i="13"/>
  <c r="I16" i="2" s="1"/>
  <c r="I18" i="2" s="1"/>
  <c r="BJ8" i="15"/>
  <c r="BA8" i="15"/>
  <c r="AR8" i="15"/>
  <c r="AR39" i="15" s="1"/>
  <c r="G49" i="15" s="1"/>
  <c r="AI8" i="15"/>
  <c r="Z8" i="15"/>
  <c r="L39" i="1"/>
  <c r="J6" i="2" s="1"/>
  <c r="J18" i="2" s="1"/>
  <c r="S8" i="15"/>
  <c r="S39" i="15" s="1"/>
  <c r="D48" i="15" s="1"/>
  <c r="W8" i="15"/>
  <c r="AB8" i="15"/>
  <c r="AG8" i="15"/>
  <c r="AK8" i="15"/>
  <c r="AK39" i="15" s="1"/>
  <c r="F50" i="15" s="1"/>
  <c r="AP8" i="15"/>
  <c r="AT8" i="15"/>
  <c r="AY8" i="15"/>
  <c r="BC8" i="15"/>
  <c r="BC39" i="15" s="1"/>
  <c r="H52" i="15" s="1"/>
  <c r="BH8" i="15"/>
  <c r="T8" i="15"/>
  <c r="Y8" i="15"/>
  <c r="AC8" i="15"/>
  <c r="AC39" i="15" s="1"/>
  <c r="E50" i="15" s="1"/>
  <c r="AH8" i="15"/>
  <c r="AL8" i="15"/>
  <c r="AQ8" i="15"/>
  <c r="AU8" i="15"/>
  <c r="AU39" i="15" s="1"/>
  <c r="G52" i="15" s="1"/>
  <c r="AZ8" i="15"/>
  <c r="BE8" i="15"/>
  <c r="BI8" i="15"/>
  <c r="K39" i="14"/>
  <c r="I17" i="2" s="1"/>
  <c r="F18" i="2"/>
  <c r="D18" i="2"/>
  <c r="AM39" i="14" l="1"/>
  <c r="F52" i="14" s="1"/>
  <c r="BK39" i="14"/>
  <c r="I52" i="14" s="1"/>
  <c r="S39" i="14"/>
  <c r="D48" i="14" s="1"/>
  <c r="AR39" i="14"/>
  <c r="G49" i="14" s="1"/>
  <c r="AY39" i="13"/>
  <c r="H48" i="13" s="1"/>
  <c r="AG39" i="13"/>
  <c r="F46" i="13" s="1"/>
  <c r="BK39" i="13"/>
  <c r="I52" i="13" s="1"/>
  <c r="AS39" i="13"/>
  <c r="G50" i="13" s="1"/>
  <c r="AA39" i="13"/>
  <c r="E48" i="13" s="1"/>
  <c r="AC39" i="13"/>
  <c r="E50" i="13" s="1"/>
  <c r="BI39" i="13"/>
  <c r="I50" i="13" s="1"/>
  <c r="AZ39" i="13"/>
  <c r="H49" i="13" s="1"/>
  <c r="AT39" i="13"/>
  <c r="G51" i="13" s="1"/>
  <c r="AB39" i="13"/>
  <c r="E49" i="13" s="1"/>
  <c r="BG39" i="13"/>
  <c r="I48" i="13" s="1"/>
  <c r="AO39" i="13"/>
  <c r="G46" i="13" s="1"/>
  <c r="V39" i="13"/>
  <c r="D51" i="13" s="1"/>
  <c r="AL39" i="13"/>
  <c r="F51" i="13" s="1"/>
  <c r="Z39" i="13"/>
  <c r="E47" i="13" s="1"/>
  <c r="BJ39" i="13"/>
  <c r="I51" i="13" s="1"/>
  <c r="AU39" i="13"/>
  <c r="G52" i="13" s="1"/>
  <c r="BH39" i="13"/>
  <c r="I49" i="13" s="1"/>
  <c r="AP39" i="13"/>
  <c r="G47" i="13" s="1"/>
  <c r="W39" i="13"/>
  <c r="D52" i="13" s="1"/>
  <c r="BB39" i="13"/>
  <c r="H51" i="13" s="1"/>
  <c r="AJ39" i="13"/>
  <c r="F49" i="13" s="1"/>
  <c r="R39" i="13"/>
  <c r="D47" i="13" s="1"/>
  <c r="AI39" i="13"/>
  <c r="F48" i="13" s="1"/>
  <c r="Q39" i="13"/>
  <c r="D46" i="13" s="1"/>
  <c r="Y39" i="13"/>
  <c r="E46" i="13" s="1"/>
  <c r="AD39" i="15"/>
  <c r="E51" i="15" s="1"/>
  <c r="BI39" i="15"/>
  <c r="I50" i="15" s="1"/>
  <c r="AQ39" i="15"/>
  <c r="G48" i="15" s="1"/>
  <c r="AG39" i="15"/>
  <c r="F46" i="15" s="1"/>
  <c r="Y39" i="15"/>
  <c r="E46" i="15" s="1"/>
  <c r="AY39" i="15"/>
  <c r="H48" i="15" s="1"/>
  <c r="BA39" i="15"/>
  <c r="H50" i="15" s="1"/>
  <c r="Q39" i="15"/>
  <c r="D46" i="15" s="1"/>
  <c r="AJ39" i="11"/>
  <c r="F49" i="11" s="1"/>
  <c r="BG39" i="11"/>
  <c r="I48" i="11" s="1"/>
  <c r="BJ39" i="11"/>
  <c r="I51" i="11" s="1"/>
  <c r="AR39" i="11"/>
  <c r="G49" i="11" s="1"/>
  <c r="Z39" i="11"/>
  <c r="E47" i="11" s="1"/>
  <c r="BE39" i="11"/>
  <c r="I46" i="11" s="1"/>
  <c r="AL39" i="11"/>
  <c r="F51" i="11" s="1"/>
  <c r="T39" i="11"/>
  <c r="D49" i="11" s="1"/>
  <c r="AT39" i="11"/>
  <c r="G51" i="11" s="1"/>
  <c r="AU39" i="11"/>
  <c r="G52" i="11" s="1"/>
  <c r="AC39" i="11"/>
  <c r="E50" i="11" s="1"/>
  <c r="V39" i="11"/>
  <c r="D51" i="11" s="1"/>
  <c r="BB39" i="11"/>
  <c r="H51" i="11" s="1"/>
  <c r="AO39" i="10"/>
  <c r="G46" i="10" s="1"/>
  <c r="AX39" i="10"/>
  <c r="H47" i="10" s="1"/>
  <c r="AE39" i="10"/>
  <c r="E52" i="10" s="1"/>
  <c r="V39" i="10"/>
  <c r="D51" i="10" s="1"/>
  <c r="BG39" i="10"/>
  <c r="I48" i="10" s="1"/>
  <c r="AS39" i="9"/>
  <c r="G50" i="9" s="1"/>
  <c r="AH39" i="9"/>
  <c r="F47" i="9" s="1"/>
  <c r="AC39" i="9"/>
  <c r="E50" i="9" s="1"/>
  <c r="AJ39" i="9"/>
  <c r="F49" i="9" s="1"/>
  <c r="AX39" i="9"/>
  <c r="H47" i="9" s="1"/>
  <c r="AD39" i="8"/>
  <c r="E51" i="8" s="1"/>
  <c r="BC39" i="8"/>
  <c r="H52" i="8" s="1"/>
  <c r="Q39" i="8"/>
  <c r="D46" i="8" s="1"/>
  <c r="BA39" i="8"/>
  <c r="H50" i="8" s="1"/>
  <c r="S39" i="8"/>
  <c r="D48" i="8" s="1"/>
  <c r="AP39" i="8"/>
  <c r="G47" i="8" s="1"/>
  <c r="AQ39" i="8"/>
  <c r="G48" i="8" s="1"/>
  <c r="BA39" i="7"/>
  <c r="H50" i="7" s="1"/>
  <c r="AI39" i="7"/>
  <c r="F48" i="7" s="1"/>
  <c r="Q39" i="7"/>
  <c r="D46" i="7" s="1"/>
  <c r="BG39" i="7"/>
  <c r="I48" i="7" s="1"/>
  <c r="AO39" i="7"/>
  <c r="G46" i="7" s="1"/>
  <c r="V39" i="7"/>
  <c r="D51" i="7" s="1"/>
  <c r="BJ39" i="7"/>
  <c r="I51" i="7" s="1"/>
  <c r="AR39" i="7"/>
  <c r="G49" i="7" s="1"/>
  <c r="Z39" i="7"/>
  <c r="E47" i="7" s="1"/>
  <c r="Y39" i="7"/>
  <c r="E46" i="7" s="1"/>
  <c r="AX39" i="7"/>
  <c r="H47" i="7" s="1"/>
  <c r="AL39" i="7"/>
  <c r="F51" i="7" s="1"/>
  <c r="T39" i="7"/>
  <c r="D49" i="7" s="1"/>
  <c r="AQ39" i="7"/>
  <c r="G48" i="7" s="1"/>
  <c r="BF39" i="7"/>
  <c r="I47" i="7" s="1"/>
  <c r="AM39" i="7"/>
  <c r="F52" i="7" s="1"/>
  <c r="U39" i="7"/>
  <c r="D50" i="7" s="1"/>
  <c r="AE39" i="7"/>
  <c r="E52" i="7" s="1"/>
  <c r="AH39" i="7"/>
  <c r="F47" i="7" s="1"/>
  <c r="R39" i="7"/>
  <c r="D47" i="7" s="1"/>
  <c r="AP39" i="4"/>
  <c r="G47" i="4" s="1"/>
  <c r="R39" i="4"/>
  <c r="D47" i="4" s="1"/>
  <c r="Y39" i="4"/>
  <c r="E46" i="4" s="1"/>
  <c r="AE39" i="4"/>
  <c r="E52" i="4" s="1"/>
  <c r="BB39" i="4"/>
  <c r="H51" i="4" s="1"/>
  <c r="AC39" i="4"/>
  <c r="E50" i="4" s="1"/>
  <c r="BI39" i="4"/>
  <c r="I50" i="4" s="1"/>
  <c r="AK39" i="4"/>
  <c r="F50" i="4" s="1"/>
  <c r="AH39" i="1"/>
  <c r="F47" i="1" s="1"/>
  <c r="AB39" i="1"/>
  <c r="E49" i="1" s="1"/>
  <c r="AR39" i="1"/>
  <c r="G49" i="1" s="1"/>
  <c r="Z39" i="1"/>
  <c r="E47" i="1" s="1"/>
  <c r="BH39" i="1"/>
  <c r="I49" i="1" s="1"/>
  <c r="AT39" i="1"/>
  <c r="G51" i="1" s="1"/>
  <c r="V39" i="1"/>
  <c r="D51" i="1" s="1"/>
  <c r="AC39" i="1"/>
  <c r="E50" i="1" s="1"/>
  <c r="AQ39" i="1"/>
  <c r="G48" i="1" s="1"/>
  <c r="AW39" i="1"/>
  <c r="H46" i="1" s="1"/>
  <c r="AZ39" i="1"/>
  <c r="H49" i="1" s="1"/>
  <c r="BE39" i="15"/>
  <c r="I46" i="15" s="1"/>
  <c r="T39" i="15"/>
  <c r="D49" i="15" s="1"/>
  <c r="AB39" i="15"/>
  <c r="E49" i="15" s="1"/>
  <c r="AW39" i="15"/>
  <c r="H46" i="15" s="1"/>
  <c r="AX39" i="15"/>
  <c r="H47" i="15" s="1"/>
  <c r="O11" i="8"/>
  <c r="M39" i="8"/>
  <c r="K11" i="2" s="1"/>
  <c r="BC39" i="14"/>
  <c r="H52" i="14" s="1"/>
  <c r="AR39" i="13"/>
  <c r="G49" i="13" s="1"/>
  <c r="AK39" i="14"/>
  <c r="F50" i="14" s="1"/>
  <c r="AG39" i="14"/>
  <c r="F46" i="14" s="1"/>
  <c r="AW39" i="14"/>
  <c r="H46" i="14" s="1"/>
  <c r="W39" i="14"/>
  <c r="D52" i="14" s="1"/>
  <c r="AT39" i="14"/>
  <c r="G51" i="14" s="1"/>
  <c r="V39" i="14"/>
  <c r="D51" i="14" s="1"/>
  <c r="AZ39" i="14"/>
  <c r="H49" i="14" s="1"/>
  <c r="AH39" i="14"/>
  <c r="F47" i="14" s="1"/>
  <c r="AD39" i="13"/>
  <c r="E51" i="13" s="1"/>
  <c r="AA39" i="11"/>
  <c r="E48" i="11" s="1"/>
  <c r="BH39" i="11"/>
  <c r="I49" i="11" s="1"/>
  <c r="W39" i="11"/>
  <c r="D52" i="11" s="1"/>
  <c r="AE39" i="11"/>
  <c r="E52" i="11" s="1"/>
  <c r="AW39" i="10"/>
  <c r="H46" i="10" s="1"/>
  <c r="AD39" i="10"/>
  <c r="E51" i="10" s="1"/>
  <c r="BH39" i="10"/>
  <c r="I49" i="10" s="1"/>
  <c r="AP39" i="10"/>
  <c r="G47" i="10" s="1"/>
  <c r="W39" i="10"/>
  <c r="D52" i="10" s="1"/>
  <c r="BF39" i="9"/>
  <c r="I47" i="9" s="1"/>
  <c r="AM39" i="9"/>
  <c r="F52" i="9" s="1"/>
  <c r="U39" i="9"/>
  <c r="D50" i="9" s="1"/>
  <c r="AY39" i="9"/>
  <c r="H48" i="9" s="1"/>
  <c r="AG39" i="9"/>
  <c r="F46" i="9" s="1"/>
  <c r="BI11" i="8"/>
  <c r="AQ39" i="9"/>
  <c r="G48" i="9" s="1"/>
  <c r="BG39" i="9"/>
  <c r="I48" i="9" s="1"/>
  <c r="V39" i="9"/>
  <c r="D51" i="9" s="1"/>
  <c r="BC39" i="7"/>
  <c r="H52" i="7" s="1"/>
  <c r="BH39" i="8"/>
  <c r="I49" i="8" s="1"/>
  <c r="AH39" i="8"/>
  <c r="F47" i="8" s="1"/>
  <c r="AG39" i="8"/>
  <c r="F46" i="8" s="1"/>
  <c r="BG39" i="8"/>
  <c r="I48" i="8" s="1"/>
  <c r="AO39" i="8"/>
  <c r="G46" i="8" s="1"/>
  <c r="V39" i="8"/>
  <c r="D51" i="8" s="1"/>
  <c r="AS39" i="1"/>
  <c r="G50" i="1" s="1"/>
  <c r="BB39" i="7"/>
  <c r="H51" i="7" s="1"/>
  <c r="AB39" i="7"/>
  <c r="E49" i="7" s="1"/>
  <c r="S39" i="7"/>
  <c r="D48" i="7" s="1"/>
  <c r="AP39" i="7"/>
  <c r="G47" i="7" s="1"/>
  <c r="BE39" i="5"/>
  <c r="I46" i="5" s="1"/>
  <c r="AG39" i="5"/>
  <c r="F46" i="5" s="1"/>
  <c r="BC39" i="5"/>
  <c r="H52" i="5" s="1"/>
  <c r="AE39" i="5"/>
  <c r="E52" i="5" s="1"/>
  <c r="BB39" i="5"/>
  <c r="H51" i="5" s="1"/>
  <c r="AC39" i="5"/>
  <c r="E50" i="5" s="1"/>
  <c r="BA39" i="5"/>
  <c r="H50" i="5" s="1"/>
  <c r="AI39" i="5"/>
  <c r="F48" i="5" s="1"/>
  <c r="Q39" i="5"/>
  <c r="D46" i="5" s="1"/>
  <c r="BK39" i="4"/>
  <c r="I52" i="4" s="1"/>
  <c r="AL39" i="4"/>
  <c r="F51" i="4" s="1"/>
  <c r="BJ39" i="4"/>
  <c r="I51" i="4" s="1"/>
  <c r="AR39" i="4"/>
  <c r="G49" i="4" s="1"/>
  <c r="Z39" i="4"/>
  <c r="E47" i="4" s="1"/>
  <c r="BG39" i="1"/>
  <c r="I48" i="1" s="1"/>
  <c r="AX39" i="1"/>
  <c r="H47" i="1" s="1"/>
  <c r="AM39" i="1"/>
  <c r="F52" i="1" s="1"/>
  <c r="BA39" i="1"/>
  <c r="H50" i="1" s="1"/>
  <c r="K18" i="2"/>
  <c r="AL39" i="15"/>
  <c r="F51" i="15" s="1"/>
  <c r="AT39" i="15"/>
  <c r="G51" i="15" s="1"/>
  <c r="Z39" i="15"/>
  <c r="E47" i="15" s="1"/>
  <c r="BJ39" i="15"/>
  <c r="I51" i="15" s="1"/>
  <c r="U39" i="15"/>
  <c r="D50" i="15" s="1"/>
  <c r="AE39" i="15"/>
  <c r="E52" i="15" s="1"/>
  <c r="AZ39" i="15"/>
  <c r="H49" i="15" s="1"/>
  <c r="AH39" i="15"/>
  <c r="F47" i="15" s="1"/>
  <c r="BH39" i="15"/>
  <c r="I49" i="15" s="1"/>
  <c r="AP39" i="15"/>
  <c r="G47" i="15" s="1"/>
  <c r="W39" i="15"/>
  <c r="D52" i="15" s="1"/>
  <c r="AI39" i="15"/>
  <c r="F48" i="15" s="1"/>
  <c r="AM39" i="15"/>
  <c r="F52" i="15" s="1"/>
  <c r="BK39" i="15"/>
  <c r="I52" i="15" s="1"/>
  <c r="AS39" i="15"/>
  <c r="G50" i="15" s="1"/>
  <c r="AA39" i="15"/>
  <c r="E48" i="15" s="1"/>
  <c r="O22" i="8"/>
  <c r="BF22" i="8"/>
  <c r="BF39" i="8" s="1"/>
  <c r="I47" i="8" s="1"/>
  <c r="BC39" i="13"/>
  <c r="H52" i="13" s="1"/>
  <c r="AK39" i="13"/>
  <c r="F50" i="13" s="1"/>
  <c r="S39" i="13"/>
  <c r="D48" i="13" s="1"/>
  <c r="AX39" i="13"/>
  <c r="H47" i="13" s="1"/>
  <c r="AE39" i="13"/>
  <c r="E52" i="13" s="1"/>
  <c r="BA39" i="13"/>
  <c r="H50" i="13" s="1"/>
  <c r="Z39" i="14"/>
  <c r="E47" i="14" s="1"/>
  <c r="U39" i="14"/>
  <c r="D50" i="14" s="1"/>
  <c r="AP39" i="14"/>
  <c r="G47" i="14" s="1"/>
  <c r="R39" i="14"/>
  <c r="D47" i="14" s="1"/>
  <c r="AO39" i="14"/>
  <c r="G46" i="14" s="1"/>
  <c r="Q39" i="14"/>
  <c r="D46" i="14" s="1"/>
  <c r="AU39" i="14"/>
  <c r="G52" i="14" s="1"/>
  <c r="AC39" i="14"/>
  <c r="E50" i="14" s="1"/>
  <c r="BF39" i="11"/>
  <c r="I47" i="11" s="1"/>
  <c r="AM39" i="11"/>
  <c r="F52" i="11" s="1"/>
  <c r="U39" i="11"/>
  <c r="D50" i="11" s="1"/>
  <c r="AZ39" i="11"/>
  <c r="H49" i="11" s="1"/>
  <c r="AH39" i="11"/>
  <c r="F47" i="11" s="1"/>
  <c r="BF39" i="13"/>
  <c r="I47" i="13" s="1"/>
  <c r="U39" i="13"/>
  <c r="D50" i="13" s="1"/>
  <c r="BC39" i="11"/>
  <c r="H52" i="11" s="1"/>
  <c r="AY39" i="11"/>
  <c r="H48" i="11" s="1"/>
  <c r="BJ39" i="10"/>
  <c r="I51" i="10" s="1"/>
  <c r="AR39" i="10"/>
  <c r="G49" i="10" s="1"/>
  <c r="Z39" i="10"/>
  <c r="E47" i="10" s="1"/>
  <c r="BC39" i="10"/>
  <c r="H52" i="10" s="1"/>
  <c r="AK39" i="10"/>
  <c r="F50" i="10" s="1"/>
  <c r="S39" i="10"/>
  <c r="D48" i="10" s="1"/>
  <c r="AU39" i="9"/>
  <c r="G52" i="9" s="1"/>
  <c r="BA39" i="9"/>
  <c r="H50" i="9" s="1"/>
  <c r="AI39" i="9"/>
  <c r="F48" i="9" s="1"/>
  <c r="Q39" i="9"/>
  <c r="D46" i="9" s="1"/>
  <c r="AT39" i="9"/>
  <c r="G51" i="9" s="1"/>
  <c r="AB39" i="9"/>
  <c r="E49" i="9" s="1"/>
  <c r="Y39" i="9"/>
  <c r="E46" i="9" s="1"/>
  <c r="AK39" i="7"/>
  <c r="F50" i="7" s="1"/>
  <c r="BI39" i="7"/>
  <c r="I50" i="7" s="1"/>
  <c r="BI25" i="8"/>
  <c r="BI39" i="8" s="1"/>
  <c r="I50" i="8" s="1"/>
  <c r="AW39" i="8"/>
  <c r="H46" i="8" s="1"/>
  <c r="AU39" i="8"/>
  <c r="G52" i="8" s="1"/>
  <c r="AZ39" i="8"/>
  <c r="H49" i="8" s="1"/>
  <c r="AB39" i="8"/>
  <c r="E49" i="8" s="1"/>
  <c r="AY39" i="8"/>
  <c r="H48" i="8" s="1"/>
  <c r="Z39" i="8"/>
  <c r="E47" i="8" s="1"/>
  <c r="BB39" i="8"/>
  <c r="H51" i="8" s="1"/>
  <c r="AJ39" i="8"/>
  <c r="F49" i="8" s="1"/>
  <c r="R39" i="8"/>
  <c r="D47" i="8" s="1"/>
  <c r="BE28" i="8"/>
  <c r="BE39" i="7"/>
  <c r="I46" i="7" s="1"/>
  <c r="BC39" i="6"/>
  <c r="H52" i="6" s="1"/>
  <c r="AK39" i="6"/>
  <c r="F50" i="6" s="1"/>
  <c r="S39" i="6"/>
  <c r="D48" i="6" s="1"/>
  <c r="AW39" i="6"/>
  <c r="H46" i="6" s="1"/>
  <c r="BH39" i="7"/>
  <c r="I49" i="7" s="1"/>
  <c r="AY39" i="5"/>
  <c r="H48" i="5" s="1"/>
  <c r="AA39" i="5"/>
  <c r="E48" i="5" s="1"/>
  <c r="AX39" i="5"/>
  <c r="H47" i="5" s="1"/>
  <c r="Y39" i="5"/>
  <c r="E46" i="5" s="1"/>
  <c r="AU39" i="5"/>
  <c r="G52" i="5" s="1"/>
  <c r="W39" i="5"/>
  <c r="D52" i="5" s="1"/>
  <c r="AT39" i="5"/>
  <c r="G51" i="5" s="1"/>
  <c r="V39" i="5"/>
  <c r="D51" i="5" s="1"/>
  <c r="AW39" i="5"/>
  <c r="H46" i="5" s="1"/>
  <c r="AD39" i="5"/>
  <c r="E51" i="5" s="1"/>
  <c r="BH39" i="4"/>
  <c r="I49" i="4" s="1"/>
  <c r="AJ39" i="4"/>
  <c r="F49" i="4" s="1"/>
  <c r="AH39" i="4"/>
  <c r="F47" i="4" s="1"/>
  <c r="BE39" i="4"/>
  <c r="I46" i="4" s="1"/>
  <c r="AG39" i="4"/>
  <c r="F46" i="4" s="1"/>
  <c r="BF39" i="4"/>
  <c r="I47" i="4" s="1"/>
  <c r="AM39" i="4"/>
  <c r="F52" i="4" s="1"/>
  <c r="U39" i="4"/>
  <c r="D50" i="4" s="1"/>
  <c r="BC39" i="1"/>
  <c r="H52" i="1" s="1"/>
  <c r="R39" i="1"/>
  <c r="D47" i="1" s="1"/>
  <c r="AU39" i="1"/>
  <c r="G52" i="1" s="1"/>
  <c r="BJ39" i="1"/>
  <c r="I51" i="1" s="1"/>
  <c r="AX39" i="4"/>
  <c r="H47" i="4" s="1"/>
  <c r="AI39" i="1"/>
  <c r="F48" i="1" s="1"/>
  <c r="BE39" i="1"/>
  <c r="I46" i="1" s="1"/>
  <c r="BF39" i="15"/>
  <c r="I47" i="15" s="1"/>
  <c r="BG39" i="15"/>
  <c r="I48" i="15" s="1"/>
  <c r="AO39" i="15"/>
  <c r="G46" i="15" s="1"/>
  <c r="V39" i="15"/>
  <c r="D51" i="15" s="1"/>
  <c r="AA39" i="14"/>
  <c r="E48" i="14" s="1"/>
  <c r="BJ39" i="14"/>
  <c r="I51" i="14" s="1"/>
  <c r="BF39" i="14"/>
  <c r="I47" i="14" s="1"/>
  <c r="BH39" i="14"/>
  <c r="I49" i="14" s="1"/>
  <c r="AJ39" i="14"/>
  <c r="F49" i="14" s="1"/>
  <c r="BG39" i="14"/>
  <c r="I48" i="14" s="1"/>
  <c r="AI39" i="14"/>
  <c r="F48" i="14" s="1"/>
  <c r="BI39" i="14"/>
  <c r="I50" i="14" s="1"/>
  <c r="AQ39" i="14"/>
  <c r="G48" i="14" s="1"/>
  <c r="Y39" i="14"/>
  <c r="E46" i="14" s="1"/>
  <c r="BA39" i="11"/>
  <c r="H50" i="11" s="1"/>
  <c r="AI39" i="11"/>
  <c r="F48" i="11" s="1"/>
  <c r="Q39" i="11"/>
  <c r="D46" i="11" s="1"/>
  <c r="AW39" i="13"/>
  <c r="H46" i="13" s="1"/>
  <c r="AB39" i="11"/>
  <c r="E49" i="11" s="1"/>
  <c r="BK39" i="11"/>
  <c r="I52" i="11" s="1"/>
  <c r="AP39" i="11"/>
  <c r="G47" i="11" s="1"/>
  <c r="AX39" i="11"/>
  <c r="H47" i="11" s="1"/>
  <c r="BF39" i="10"/>
  <c r="I47" i="10" s="1"/>
  <c r="AM39" i="10"/>
  <c r="F52" i="10" s="1"/>
  <c r="U39" i="10"/>
  <c r="D50" i="10" s="1"/>
  <c r="AY39" i="10"/>
  <c r="H48" i="10" s="1"/>
  <c r="AG39" i="10"/>
  <c r="F46" i="10" s="1"/>
  <c r="AW39" i="9"/>
  <c r="H46" i="9" s="1"/>
  <c r="AD39" i="9"/>
  <c r="E51" i="9" s="1"/>
  <c r="BH39" i="9"/>
  <c r="I49" i="9" s="1"/>
  <c r="AP39" i="9"/>
  <c r="G47" i="9" s="1"/>
  <c r="W39" i="9"/>
  <c r="D52" i="9" s="1"/>
  <c r="BK39" i="9"/>
  <c r="I52" i="9" s="1"/>
  <c r="AA39" i="9"/>
  <c r="E48" i="9" s="1"/>
  <c r="AO39" i="9"/>
  <c r="G46" i="9" s="1"/>
  <c r="BE21" i="8"/>
  <c r="AK39" i="8"/>
  <c r="F50" i="8" s="1"/>
  <c r="AI39" i="8"/>
  <c r="F48" i="8" s="1"/>
  <c r="AT39" i="8"/>
  <c r="G51" i="8" s="1"/>
  <c r="U39" i="8"/>
  <c r="D50" i="8" s="1"/>
  <c r="AR39" i="8"/>
  <c r="G49" i="8" s="1"/>
  <c r="T39" i="8"/>
  <c r="D49" i="8" s="1"/>
  <c r="AX39" i="8"/>
  <c r="H47" i="8" s="1"/>
  <c r="AE39" i="8"/>
  <c r="E52" i="8" s="1"/>
  <c r="AG39" i="7"/>
  <c r="F46" i="7" s="1"/>
  <c r="AZ39" i="7"/>
  <c r="H49" i="7" s="1"/>
  <c r="AC39" i="7"/>
  <c r="E50" i="7" s="1"/>
  <c r="O39" i="7"/>
  <c r="M10" i="2" s="1"/>
  <c r="AS39" i="5"/>
  <c r="G50" i="5" s="1"/>
  <c r="T39" i="5"/>
  <c r="D49" i="5" s="1"/>
  <c r="AQ39" i="5"/>
  <c r="G48" i="5" s="1"/>
  <c r="S39" i="5"/>
  <c r="D48" i="5" s="1"/>
  <c r="AP39" i="5"/>
  <c r="G47" i="5" s="1"/>
  <c r="R39" i="5"/>
  <c r="D47" i="5" s="1"/>
  <c r="BJ39" i="5"/>
  <c r="I51" i="5" s="1"/>
  <c r="AR39" i="5"/>
  <c r="G49" i="5" s="1"/>
  <c r="Z39" i="5"/>
  <c r="E47" i="5" s="1"/>
  <c r="AY39" i="4"/>
  <c r="H48" i="4" s="1"/>
  <c r="AA39" i="4"/>
  <c r="E48" i="4" s="1"/>
  <c r="BA39" i="4"/>
  <c r="H50" i="4" s="1"/>
  <c r="AI39" i="4"/>
  <c r="F48" i="4" s="1"/>
  <c r="Q39" i="4"/>
  <c r="D46" i="4" s="1"/>
  <c r="AY39" i="1"/>
  <c r="H48" i="1" s="1"/>
  <c r="BF39" i="1"/>
  <c r="I47" i="1" s="1"/>
  <c r="BC39" i="4"/>
  <c r="H52" i="4" s="1"/>
  <c r="Y39" i="1"/>
  <c r="E46" i="1" s="1"/>
  <c r="BI39" i="1"/>
  <c r="I50" i="1" s="1"/>
  <c r="BB39" i="15"/>
  <c r="H51" i="15" s="1"/>
  <c r="AE39" i="14"/>
  <c r="E52" i="14" s="1"/>
  <c r="AX39" i="14"/>
  <c r="H47" i="14" s="1"/>
  <c r="AS39" i="14"/>
  <c r="G50" i="14" s="1"/>
  <c r="BB39" i="14"/>
  <c r="H51" i="14" s="1"/>
  <c r="AD39" i="14"/>
  <c r="E51" i="14" s="1"/>
  <c r="BA39" i="14"/>
  <c r="H50" i="14" s="1"/>
  <c r="AB39" i="14"/>
  <c r="E49" i="14" s="1"/>
  <c r="BE39" i="14"/>
  <c r="I46" i="14" s="1"/>
  <c r="AL39" i="14"/>
  <c r="F51" i="14" s="1"/>
  <c r="T39" i="14"/>
  <c r="D49" i="14" s="1"/>
  <c r="AM39" i="13"/>
  <c r="F52" i="13" s="1"/>
  <c r="AS39" i="11"/>
  <c r="G50" i="11" s="1"/>
  <c r="S39" i="11"/>
  <c r="D48" i="11" s="1"/>
  <c r="AG39" i="11"/>
  <c r="F46" i="11" s="1"/>
  <c r="AO39" i="11"/>
  <c r="G46" i="11" s="1"/>
  <c r="BJ39" i="9"/>
  <c r="I51" i="9" s="1"/>
  <c r="AR39" i="9"/>
  <c r="G49" i="9" s="1"/>
  <c r="Z39" i="9"/>
  <c r="E47" i="9" s="1"/>
  <c r="BC39" i="9"/>
  <c r="H52" i="9" s="1"/>
  <c r="AK39" i="9"/>
  <c r="F50" i="9" s="1"/>
  <c r="S39" i="9"/>
  <c r="D48" i="9" s="1"/>
  <c r="BI39" i="9"/>
  <c r="I50" i="9" s="1"/>
  <c r="BB39" i="9"/>
  <c r="H51" i="9" s="1"/>
  <c r="R39" i="9"/>
  <c r="D47" i="9" s="1"/>
  <c r="AE39" i="9"/>
  <c r="E52" i="9" s="1"/>
  <c r="Y39" i="8"/>
  <c r="E46" i="8" s="1"/>
  <c r="W39" i="8"/>
  <c r="D52" i="8" s="1"/>
  <c r="AM39" i="8"/>
  <c r="F52" i="8" s="1"/>
  <c r="BJ39" i="8"/>
  <c r="I51" i="8" s="1"/>
  <c r="AL39" i="8"/>
  <c r="F51" i="8" s="1"/>
  <c r="BK39" i="8"/>
  <c r="I52" i="8" s="1"/>
  <c r="AS39" i="8"/>
  <c r="G50" i="8" s="1"/>
  <c r="AA39" i="8"/>
  <c r="E48" i="8" s="1"/>
  <c r="AC39" i="8"/>
  <c r="E50" i="8" s="1"/>
  <c r="AY39" i="7"/>
  <c r="H48" i="7" s="1"/>
  <c r="AT39" i="7"/>
  <c r="G51" i="7" s="1"/>
  <c r="AU39" i="7"/>
  <c r="G52" i="7" s="1"/>
  <c r="W39" i="7"/>
  <c r="D52" i="7" s="1"/>
  <c r="BK39" i="5"/>
  <c r="I52" i="5" s="1"/>
  <c r="AL39" i="5"/>
  <c r="F51" i="5" s="1"/>
  <c r="BI39" i="5"/>
  <c r="I50" i="5" s="1"/>
  <c r="AK39" i="5"/>
  <c r="F50" i="5" s="1"/>
  <c r="BH39" i="5"/>
  <c r="I49" i="5" s="1"/>
  <c r="AJ39" i="5"/>
  <c r="F49" i="5" s="1"/>
  <c r="BF39" i="5"/>
  <c r="I47" i="5" s="1"/>
  <c r="AM39" i="5"/>
  <c r="F52" i="5" s="1"/>
  <c r="U39" i="5"/>
  <c r="D50" i="5" s="1"/>
  <c r="AS39" i="4"/>
  <c r="G50" i="4" s="1"/>
  <c r="T39" i="4"/>
  <c r="D49" i="4" s="1"/>
  <c r="AW39" i="4"/>
  <c r="H46" i="4" s="1"/>
  <c r="AD39" i="4"/>
  <c r="E51" i="4" s="1"/>
  <c r="BK39" i="1"/>
  <c r="I52" i="1" s="1"/>
  <c r="BB39" i="1"/>
  <c r="H51" i="1" s="1"/>
  <c r="AP39" i="1"/>
  <c r="G47" i="1" s="1"/>
  <c r="BE39" i="8" l="1"/>
  <c r="I46" i="8" s="1"/>
  <c r="M18" i="2"/>
  <c r="O39" i="8"/>
  <c r="M11" i="2" s="1"/>
</calcChain>
</file>

<file path=xl/sharedStrings.xml><?xml version="1.0" encoding="utf-8"?>
<sst xmlns="http://schemas.openxmlformats.org/spreadsheetml/2006/main" count="1212" uniqueCount="47">
  <si>
    <t>Couverts</t>
  </si>
  <si>
    <t>midi</t>
  </si>
  <si>
    <t>soir</t>
  </si>
  <si>
    <t>Total</t>
  </si>
  <si>
    <t>jour</t>
  </si>
  <si>
    <t>CAHTSC</t>
  </si>
  <si>
    <t>total</t>
  </si>
  <si>
    <t>Jour</t>
  </si>
  <si>
    <t>Date</t>
  </si>
  <si>
    <t>nourriture</t>
  </si>
  <si>
    <t>boissons</t>
  </si>
  <si>
    <t>Mardi</t>
  </si>
  <si>
    <t>Mercredi</t>
  </si>
  <si>
    <t>Jeudi</t>
  </si>
  <si>
    <t>Vendredi</t>
  </si>
  <si>
    <t>Addition</t>
  </si>
  <si>
    <t>Samedi</t>
  </si>
  <si>
    <t>Lundi</t>
  </si>
  <si>
    <t>Dimanche</t>
  </si>
  <si>
    <t>Zone de calculs intermédiaires (Ne pas modifier)</t>
  </si>
  <si>
    <t>Calcul du nombre moyen de couverts midi</t>
  </si>
  <si>
    <t>Calcul du nombre moyen de couverts soir</t>
  </si>
  <si>
    <t>Calcul du nombre moyen de couverts jour</t>
  </si>
  <si>
    <t>Calcul de l'addition moyenne midi</t>
  </si>
  <si>
    <t>Calcul de l'addition moyenne soir</t>
  </si>
  <si>
    <t>Calcul de l'addition moyenne jour</t>
  </si>
  <si>
    <t>Tableau d'analyse des ventes d'un restaurant</t>
  </si>
  <si>
    <r>
      <t>Saisir les cellules</t>
    </r>
    <r>
      <rPr>
        <b/>
        <sz val="12"/>
        <rFont val="Wingdings"/>
        <charset val="2"/>
      </rPr>
      <t>è</t>
    </r>
  </si>
  <si>
    <t>Voir la synthèse hebdomadaire</t>
  </si>
  <si>
    <t>Cliquez ici</t>
  </si>
  <si>
    <t>Synthèse hebdomadaire</t>
  </si>
  <si>
    <t>Total mensuel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</si>
  <si>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</si>
  <si>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</si>
  <si>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</si>
  <si>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</si>
  <si>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</si>
  <si>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</si>
  <si>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</si>
  <si>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</si>
  <si>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</si>
  <si>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</si>
  <si>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</si>
  <si>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</si>
  <si>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</si>
  <si>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Tableau d'analyse des ventes d'un restaurant : Synthèse annuelle</t>
  </si>
  <si>
    <t>Moyennes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</si>
</sst>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C]d\-mmm\-yy;@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color indexed="52"/>
      <name val="Arial"/>
      <family val="2"/>
    </font>
    <font>
      <b/>
      <sz val="10"/>
      <color indexed="52"/>
      <name val="Arial"/>
      <family val="2"/>
    </font>
    <font>
      <b/>
      <sz val="12"/>
      <name val="Arial"/>
      <family val="2"/>
    </font>
    <font>
      <b/>
      <sz val="12"/>
      <color indexed="51"/>
      <name val="Arial"/>
      <family val="2"/>
    </font>
    <font>
      <b/>
      <sz val="12"/>
      <name val="Arial"/>
    </font>
    <font>
      <b/>
      <sz val="12"/>
      <name val="Wingdings"/>
      <charset val="2"/>
    </font>
    <font>
      <u/>
      <sz val="10"/>
      <color indexed="12"/>
      <name val="Arial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0" fillId="2" borderId="5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165" fontId="0" fillId="2" borderId="2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0" fillId="3" borderId="0" xfId="0" applyFill="1"/>
    <xf numFmtId="0" fontId="0" fillId="3" borderId="9" xfId="0" applyFill="1" applyBorder="1"/>
    <xf numFmtId="2" fontId="0" fillId="3" borderId="0" xfId="0" applyNumberFormat="1" applyFill="1"/>
    <xf numFmtId="2" fontId="0" fillId="3" borderId="9" xfId="0" applyNumberFormat="1" applyFill="1" applyBorder="1"/>
    <xf numFmtId="0" fontId="2" fillId="2" borderId="10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Continuous"/>
    </xf>
    <xf numFmtId="0" fontId="2" fillId="2" borderId="13" xfId="0" applyFont="1" applyFill="1" applyBorder="1"/>
    <xf numFmtId="0" fontId="3" fillId="0" borderId="0" xfId="0" applyFont="1"/>
    <xf numFmtId="0" fontId="4" fillId="0" borderId="0" xfId="0" applyFont="1"/>
    <xf numFmtId="2" fontId="2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0" fillId="3" borderId="11" xfId="0" applyNumberFormat="1" applyFill="1" applyBorder="1"/>
    <xf numFmtId="2" fontId="0" fillId="3" borderId="11" xfId="0" applyNumberFormat="1" applyFill="1" applyBorder="1"/>
    <xf numFmtId="0" fontId="5" fillId="0" borderId="0" xfId="0" applyFont="1"/>
    <xf numFmtId="0" fontId="6" fillId="0" borderId="0" xfId="0" applyFont="1"/>
    <xf numFmtId="0" fontId="0" fillId="4" borderId="0" xfId="0" applyFill="1"/>
    <xf numFmtId="0" fontId="7" fillId="0" borderId="0" xfId="0" applyFont="1"/>
    <xf numFmtId="0" fontId="9" fillId="0" borderId="0" xfId="1" applyAlignment="1" applyProtection="1">
      <alignment horizontal="center"/>
    </xf>
    <xf numFmtId="0" fontId="2" fillId="2" borderId="7" xfId="0" applyFont="1" applyFill="1" applyBorder="1" applyAlignment="1">
      <alignment horizontal="centerContinuous"/>
    </xf>
    <xf numFmtId="165" fontId="0" fillId="2" borderId="6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Continuous"/>
    </xf>
    <xf numFmtId="0" fontId="9" fillId="0" borderId="0" xfId="1" applyAlignment="1" applyProtection="1"/>
    <xf numFmtId="0" fontId="0" fillId="3" borderId="2" xfId="0" applyFill="1" applyBorder="1"/>
    <xf numFmtId="0" fontId="0" fillId="3" borderId="6" xfId="0" applyFill="1" applyBorder="1"/>
    <xf numFmtId="0" fontId="10" fillId="2" borderId="11" xfId="0" applyFont="1" applyFill="1" applyBorder="1" applyAlignment="1">
      <alignment horizontal="center"/>
    </xf>
    <xf numFmtId="0" fontId="0" fillId="3" borderId="11" xfId="0" applyFill="1" applyBorder="1"/>
    <xf numFmtId="2" fontId="2" fillId="3" borderId="11" xfId="0" applyNumberFormat="1" applyFont="1" applyFill="1" applyBorder="1"/>
    <xf numFmtId="1" fontId="2" fillId="3" borderId="11" xfId="0" applyNumberFormat="1" applyFont="1" applyFill="1" applyBorder="1"/>
    <xf numFmtId="0" fontId="0" fillId="0" borderId="0" xfId="0" applyFill="1" applyBorder="1"/>
    <xf numFmtId="0" fontId="0" fillId="4" borderId="0" xfId="0" applyFill="1" applyProtection="1">
      <protection locked="0"/>
    </xf>
    <xf numFmtId="0" fontId="0" fillId="4" borderId="9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165" fontId="0" fillId="2" borderId="11" xfId="0" applyNumberForma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Janvier!$G$44:$G$45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Janvier!$C$46:$C$52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Janvier!$G$46:$G$52</c:f>
              <c:numCache>
                <c:formatCode>0.00</c:formatCode>
                <c:ptCount val="7"/>
                <c:pt idx="0">
                  <c:v>19.600000000000001</c:v>
                </c:pt>
                <c:pt idx="1">
                  <c:v>0</c:v>
                </c:pt>
                <c:pt idx="2">
                  <c:v>0</c:v>
                </c:pt>
                <c:pt idx="3">
                  <c:v>18.835000000000001</c:v>
                </c:pt>
                <c:pt idx="4">
                  <c:v>19.274999999999999</c:v>
                </c:pt>
                <c:pt idx="5">
                  <c:v>19.002499999999998</c:v>
                </c:pt>
                <c:pt idx="6">
                  <c:v>19.498000000000001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A1E-AB2F-D81D4B2CDE9E}"/>
            </c:ext>
          </c:extLst>
        </c:ser>
        <c:ser>
          <c:idx val="1"/>
          <c:order val="1"/>
          <c:tx>
            <c:strRef>
              <c:f>Janvier!$H$44:$H$45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Janvier!$C$46:$C$52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Janvier!$H$46:$H$52</c:f>
              <c:numCache>
                <c:formatCode>0.00</c:formatCode>
                <c:ptCount val="7"/>
                <c:pt idx="0">
                  <c:v>27.059999999999995</c:v>
                </c:pt>
                <c:pt idx="1">
                  <c:v>28.580000000000002</c:v>
                </c:pt>
                <c:pt idx="2">
                  <c:v>0</c:v>
                </c:pt>
                <c:pt idx="3">
                  <c:v>20.737500000000001</c:v>
                </c:pt>
                <c:pt idx="4">
                  <c:v>21.047499999999999</c:v>
                </c:pt>
                <c:pt idx="5">
                  <c:v>21.127500000000001</c:v>
                </c:pt>
                <c:pt idx="6">
                  <c:v>22.315999999999999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A1E-AB2F-D81D4B2C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66096"/>
        <c:axId val="1"/>
      </c:barChart>
      <c:catAx>
        <c:axId val="36426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26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Mai!$C$46:$C$52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Mai!$D$46:$D$52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75.75</c:v>
                </c:pt>
                <c:pt idx="4">
                  <c:v>66.75</c:v>
                </c:pt>
                <c:pt idx="5">
                  <c:v>77.5</c:v>
                </c:pt>
                <c:pt idx="6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656-8AE0-663CB1E4C918}"/>
            </c:ext>
          </c:extLst>
        </c:ser>
        <c:ser>
          <c:idx val="1"/>
          <c:order val="1"/>
          <c:tx>
            <c:strRef>
              <c:f>Mai!$E$44:$E$45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Mai!$C$46:$C$52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Mai!$E$46:$E$52</c:f>
              <c:numCache>
                <c:formatCode>0</c:formatCode>
                <c:ptCount val="7"/>
                <c:pt idx="0">
                  <c:v>117.6</c:v>
                </c:pt>
                <c:pt idx="1">
                  <c:v>0</c:v>
                </c:pt>
                <c:pt idx="2">
                  <c:v>43.8</c:v>
                </c:pt>
                <c:pt idx="3">
                  <c:v>34</c:v>
                </c:pt>
                <c:pt idx="4">
                  <c:v>56</c:v>
                </c:pt>
                <c:pt idx="5">
                  <c:v>52.5</c:v>
                </c:pt>
                <c:pt idx="6">
                  <c:v>108.25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E-4656-8AE0-663CB1E4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33424"/>
        <c:axId val="1"/>
      </c:barChart>
      <c:catAx>
        <c:axId val="36473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3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Juin!$G$44:$G$45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Juin!$C$46:$C$52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Juin!$G$46:$G$52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20.9575</c:v>
                </c:pt>
                <c:pt idx="3">
                  <c:v>19.928000000000001</c:v>
                </c:pt>
                <c:pt idx="4">
                  <c:v>19.504000000000001</c:v>
                </c:pt>
                <c:pt idx="5">
                  <c:v>19.204999999999998</c:v>
                </c:pt>
                <c:pt idx="6">
                  <c:v>21.535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E-4E9A-AA37-90B4D32FC055}"/>
            </c:ext>
          </c:extLst>
        </c:ser>
        <c:ser>
          <c:idx val="1"/>
          <c:order val="1"/>
          <c:tx>
            <c:strRef>
              <c:f>Juin!$H$44:$H$45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Juin!$C$46:$C$52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Juin!$H$46:$H$52</c:f>
              <c:numCache>
                <c:formatCode>0.00</c:formatCode>
                <c:ptCount val="7"/>
                <c:pt idx="0">
                  <c:v>24.5825</c:v>
                </c:pt>
                <c:pt idx="1">
                  <c:v>0</c:v>
                </c:pt>
                <c:pt idx="2">
                  <c:v>20.8</c:v>
                </c:pt>
                <c:pt idx="3">
                  <c:v>20.43</c:v>
                </c:pt>
                <c:pt idx="4">
                  <c:v>21.46</c:v>
                </c:pt>
                <c:pt idx="5">
                  <c:v>20.724999999999998</c:v>
                </c:pt>
                <c:pt idx="6">
                  <c:v>26.137499999999996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E-4E9A-AA37-90B4D32FC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1752"/>
        <c:axId val="1"/>
      </c:barChart>
      <c:catAx>
        <c:axId val="36433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331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Juin!$D$44:$D$45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Juin!$C$46:$C$52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Juin!$D$46:$D$52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62.25</c:v>
                </c:pt>
                <c:pt idx="3">
                  <c:v>78</c:v>
                </c:pt>
                <c:pt idx="4">
                  <c:v>68.8</c:v>
                </c:pt>
                <c:pt idx="5">
                  <c:v>81.5</c:v>
                </c:pt>
                <c:pt idx="6">
                  <c:v>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2-43DF-A80C-83478F0414E1}"/>
            </c:ext>
          </c:extLst>
        </c:ser>
        <c:ser>
          <c:idx val="1"/>
          <c:order val="1"/>
          <c:tx>
            <c:strRef>
              <c:f>Juin!$E$44:$E$45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Juin!$C$46:$C$52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Juin!$E$46:$E$52</c:f>
              <c:numCache>
                <c:formatCode>0</c:formatCode>
                <c:ptCount val="7"/>
                <c:pt idx="0">
                  <c:v>127.5</c:v>
                </c:pt>
                <c:pt idx="1">
                  <c:v>0</c:v>
                </c:pt>
                <c:pt idx="2">
                  <c:v>51.75</c:v>
                </c:pt>
                <c:pt idx="3">
                  <c:v>38.6</c:v>
                </c:pt>
                <c:pt idx="4">
                  <c:v>57.4</c:v>
                </c:pt>
                <c:pt idx="5">
                  <c:v>58</c:v>
                </c:pt>
                <c:pt idx="6">
                  <c:v>119.5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2-43DF-A80C-83478F041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47856"/>
        <c:axId val="1"/>
      </c:barChart>
      <c:catAx>
        <c:axId val="36474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47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Juillet!$G$44:$G$45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Juillet!$C$46:$C$52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Juillet!$G$46:$G$52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15.397499999999999</c:v>
                </c:pt>
                <c:pt idx="3">
                  <c:v>16.004999999999999</c:v>
                </c:pt>
                <c:pt idx="4">
                  <c:v>20.467499999999998</c:v>
                </c:pt>
                <c:pt idx="5">
                  <c:v>19.503999999999998</c:v>
                </c:pt>
                <c:pt idx="6">
                  <c:v>19.804000000000002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5-4899-9522-349F2274978D}"/>
            </c:ext>
          </c:extLst>
        </c:ser>
        <c:ser>
          <c:idx val="1"/>
          <c:order val="1"/>
          <c:tx>
            <c:strRef>
              <c:f>Juillet!$H$44:$H$45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Juillet!$C$46:$C$52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Juillet!$H$46:$H$52</c:f>
              <c:numCache>
                <c:formatCode>0.00</c:formatCode>
                <c:ptCount val="7"/>
                <c:pt idx="0">
                  <c:v>17.891999999999999</c:v>
                </c:pt>
                <c:pt idx="1">
                  <c:v>0</c:v>
                </c:pt>
                <c:pt idx="2">
                  <c:v>15.634999999999998</c:v>
                </c:pt>
                <c:pt idx="3">
                  <c:v>15.9825</c:v>
                </c:pt>
                <c:pt idx="4">
                  <c:v>20.8125</c:v>
                </c:pt>
                <c:pt idx="5">
                  <c:v>20.332000000000001</c:v>
                </c:pt>
                <c:pt idx="6">
                  <c:v>20.042000000000002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5-4899-9522-349F2274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4704"/>
        <c:axId val="1"/>
      </c:barChart>
      <c:catAx>
        <c:axId val="36433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33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73552767810078E-2"/>
          <c:y val="0.2425377553232774"/>
          <c:w val="0.67755169558324257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Juillet!$D$44:$D$45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Juillet!$C$46:$C$52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Juillet!$D$46:$D$52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40.5</c:v>
                </c:pt>
                <c:pt idx="3">
                  <c:v>40</c:v>
                </c:pt>
                <c:pt idx="4">
                  <c:v>39.5</c:v>
                </c:pt>
                <c:pt idx="5">
                  <c:v>39.6</c:v>
                </c:pt>
                <c:pt idx="6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E-4B7C-82F6-F0FA30555D56}"/>
            </c:ext>
          </c:extLst>
        </c:ser>
        <c:ser>
          <c:idx val="1"/>
          <c:order val="1"/>
          <c:tx>
            <c:strRef>
              <c:f>Juillet!$E$44:$E$45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Juillet!$C$46:$C$52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Juillet!$E$46:$E$52</c:f>
              <c:numCache>
                <c:formatCode>0</c:formatCode>
                <c:ptCount val="7"/>
                <c:pt idx="0">
                  <c:v>67.2</c:v>
                </c:pt>
                <c:pt idx="1">
                  <c:v>0</c:v>
                </c:pt>
                <c:pt idx="2">
                  <c:v>26.75</c:v>
                </c:pt>
                <c:pt idx="3">
                  <c:v>25.75</c:v>
                </c:pt>
                <c:pt idx="4">
                  <c:v>38.25</c:v>
                </c:pt>
                <c:pt idx="5">
                  <c:v>30.4</c:v>
                </c:pt>
                <c:pt idx="6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E-4B7C-82F6-F0FA30555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29784"/>
        <c:axId val="1"/>
      </c:barChart>
      <c:catAx>
        <c:axId val="364329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32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Août!$G$44:$G$45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Août!$C$46:$C$52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Août!$G$46:$G$52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20.21</c:v>
                </c:pt>
                <c:pt idx="3">
                  <c:v>18.954999999999998</c:v>
                </c:pt>
                <c:pt idx="4">
                  <c:v>19.920000000000002</c:v>
                </c:pt>
                <c:pt idx="5">
                  <c:v>19.7</c:v>
                </c:pt>
                <c:pt idx="6">
                  <c:v>19.37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1-4C41-9D68-28A6DCD531FB}"/>
            </c:ext>
          </c:extLst>
        </c:ser>
        <c:ser>
          <c:idx val="1"/>
          <c:order val="1"/>
          <c:tx>
            <c:strRef>
              <c:f>Août!$H$44:$H$45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Août!$C$46:$C$52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Août!$H$46:$H$52</c:f>
              <c:numCache>
                <c:formatCode>0.00</c:formatCode>
                <c:ptCount val="7"/>
                <c:pt idx="0">
                  <c:v>23.5</c:v>
                </c:pt>
                <c:pt idx="1">
                  <c:v>0</c:v>
                </c:pt>
                <c:pt idx="2">
                  <c:v>20.09</c:v>
                </c:pt>
                <c:pt idx="3">
                  <c:v>22.15</c:v>
                </c:pt>
                <c:pt idx="4">
                  <c:v>21.15</c:v>
                </c:pt>
                <c:pt idx="5">
                  <c:v>19.03</c:v>
                </c:pt>
                <c:pt idx="6">
                  <c:v>21.64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1-4C41-9D68-28A6DCD5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775424"/>
        <c:axId val="1"/>
      </c:barChart>
      <c:catAx>
        <c:axId val="3637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3775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73552767810078E-2"/>
          <c:y val="0.2425377553232774"/>
          <c:w val="0.67755169558324257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Août!$D$44:$D$45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Août!$C$46:$C$52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Août!$D$46:$D$52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18.8</c:v>
                </c:pt>
                <c:pt idx="3">
                  <c:v>19.2</c:v>
                </c:pt>
                <c:pt idx="4">
                  <c:v>12</c:v>
                </c:pt>
                <c:pt idx="5">
                  <c:v>14</c:v>
                </c:pt>
                <c:pt idx="6">
                  <c:v>10.25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2-43FE-8438-8B3C0296E22F}"/>
            </c:ext>
          </c:extLst>
        </c:ser>
        <c:ser>
          <c:idx val="1"/>
          <c:order val="1"/>
          <c:tx>
            <c:strRef>
              <c:f>Août!$E$44:$E$45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Août!$C$46:$C$52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Août!$E$46:$E$52</c:f>
              <c:numCache>
                <c:formatCode>0</c:formatCode>
                <c:ptCount val="7"/>
                <c:pt idx="0">
                  <c:v>34.25</c:v>
                </c:pt>
                <c:pt idx="1">
                  <c:v>0</c:v>
                </c:pt>
                <c:pt idx="2">
                  <c:v>10.8</c:v>
                </c:pt>
                <c:pt idx="3">
                  <c:v>14.8</c:v>
                </c:pt>
                <c:pt idx="4">
                  <c:v>10.25</c:v>
                </c:pt>
                <c:pt idx="5">
                  <c:v>15.75</c:v>
                </c:pt>
                <c:pt idx="6">
                  <c:v>21.75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2-43FE-8438-8B3C0296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771160"/>
        <c:axId val="1"/>
      </c:barChart>
      <c:catAx>
        <c:axId val="36377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3771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Septembre!$G$44:$G$45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Septembre!$G$46:$G$52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18.7775</c:v>
                </c:pt>
                <c:pt idx="3">
                  <c:v>19.54</c:v>
                </c:pt>
                <c:pt idx="4">
                  <c:v>18.2</c:v>
                </c:pt>
                <c:pt idx="5">
                  <c:v>18.354000000000003</c:v>
                </c:pt>
                <c:pt idx="6">
                  <c:v>21.810000000000002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8FA-9A95-97BA0427969F}"/>
            </c:ext>
          </c:extLst>
        </c:ser>
        <c:ser>
          <c:idx val="1"/>
          <c:order val="1"/>
          <c:tx>
            <c:strRef>
              <c:f>Septembre!$H$44:$H$45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Septembre!$H$46:$H$52</c:f>
              <c:numCache>
                <c:formatCode>0.00</c:formatCode>
                <c:ptCount val="7"/>
                <c:pt idx="0">
                  <c:v>27.667499999999997</c:v>
                </c:pt>
                <c:pt idx="1">
                  <c:v>0</c:v>
                </c:pt>
                <c:pt idx="2">
                  <c:v>19.605</c:v>
                </c:pt>
                <c:pt idx="3">
                  <c:v>21.709999999999997</c:v>
                </c:pt>
                <c:pt idx="4">
                  <c:v>22.056000000000001</c:v>
                </c:pt>
                <c:pt idx="5">
                  <c:v>21.956</c:v>
                </c:pt>
                <c:pt idx="6">
                  <c:v>26.604999999999997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7-48FA-9A95-97BA0427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55224"/>
        <c:axId val="1"/>
      </c:barChart>
      <c:catAx>
        <c:axId val="3650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5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Septembre!$D$44:$D$45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Septembre!$D$46:$D$52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55.5</c:v>
                </c:pt>
                <c:pt idx="3">
                  <c:v>72.5</c:v>
                </c:pt>
                <c:pt idx="4">
                  <c:v>70.2</c:v>
                </c:pt>
                <c:pt idx="5">
                  <c:v>77.599999999999994</c:v>
                </c:pt>
                <c:pt idx="6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E-4A1D-8AE4-6BBC038A73E3}"/>
            </c:ext>
          </c:extLst>
        </c:ser>
        <c:ser>
          <c:idx val="1"/>
          <c:order val="1"/>
          <c:tx>
            <c:strRef>
              <c:f>Septembre!$E$44:$E$45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Septembre!$C$46:$C$52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Septembre!$E$46:$E$52</c:f>
              <c:numCache>
                <c:formatCode>0</c:formatCode>
                <c:ptCount val="7"/>
                <c:pt idx="0">
                  <c:v>115</c:v>
                </c:pt>
                <c:pt idx="1">
                  <c:v>0</c:v>
                </c:pt>
                <c:pt idx="2">
                  <c:v>45</c:v>
                </c:pt>
                <c:pt idx="3">
                  <c:v>32</c:v>
                </c:pt>
                <c:pt idx="4">
                  <c:v>55.2</c:v>
                </c:pt>
                <c:pt idx="5">
                  <c:v>54.4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E-4A1D-8AE4-6BBC038A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58176"/>
        <c:axId val="1"/>
      </c:barChart>
      <c:catAx>
        <c:axId val="3650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Octobre!$G$44:$G$45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Octobre!$C$46:$C$52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Octobre!$G$46:$G$52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20.9575</c:v>
                </c:pt>
                <c:pt idx="3">
                  <c:v>20.015000000000001</c:v>
                </c:pt>
                <c:pt idx="4">
                  <c:v>19.434999999999999</c:v>
                </c:pt>
                <c:pt idx="5">
                  <c:v>19.045000000000002</c:v>
                </c:pt>
                <c:pt idx="6">
                  <c:v>20.838000000000001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2-4EA5-A972-23A728CD650D}"/>
            </c:ext>
          </c:extLst>
        </c:ser>
        <c:ser>
          <c:idx val="1"/>
          <c:order val="1"/>
          <c:tx>
            <c:strRef>
              <c:f>Octobre!$H$44:$H$45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Octobre!$C$46:$C$52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Octobre!$H$46:$H$52</c:f>
              <c:numCache>
                <c:formatCode>0.00</c:formatCode>
                <c:ptCount val="7"/>
                <c:pt idx="0">
                  <c:v>25.003999999999998</c:v>
                </c:pt>
                <c:pt idx="1">
                  <c:v>0</c:v>
                </c:pt>
                <c:pt idx="2">
                  <c:v>20.8</c:v>
                </c:pt>
                <c:pt idx="3">
                  <c:v>19.37</c:v>
                </c:pt>
                <c:pt idx="4">
                  <c:v>21.0975</c:v>
                </c:pt>
                <c:pt idx="5">
                  <c:v>20.695</c:v>
                </c:pt>
                <c:pt idx="6">
                  <c:v>26.437999999999999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2-4EA5-A972-23A728CD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53912"/>
        <c:axId val="1"/>
      </c:barChart>
      <c:catAx>
        <c:axId val="36505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53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Janvier!$D$44:$D$45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Janvier!$C$46:$C$52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Janvier!$D$46:$D$52</c:f>
              <c:numCache>
                <c:formatCode>0</c:formatCode>
                <c:ptCount val="7"/>
                <c:pt idx="0">
                  <c:v>48.6</c:v>
                </c:pt>
                <c:pt idx="1">
                  <c:v>0</c:v>
                </c:pt>
                <c:pt idx="2">
                  <c:v>0</c:v>
                </c:pt>
                <c:pt idx="3">
                  <c:v>56.25</c:v>
                </c:pt>
                <c:pt idx="4">
                  <c:v>75</c:v>
                </c:pt>
                <c:pt idx="5">
                  <c:v>69</c:v>
                </c:pt>
                <c:pt idx="6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1E0-9F28-3D2281EE56D6}"/>
            </c:ext>
          </c:extLst>
        </c:ser>
        <c:ser>
          <c:idx val="1"/>
          <c:order val="1"/>
          <c:tx>
            <c:strRef>
              <c:f>Janvier!$E$44:$E$45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Janvier!$C$46:$C$52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Janvier!$E$46:$E$52</c:f>
              <c:numCache>
                <c:formatCode>0</c:formatCode>
                <c:ptCount val="7"/>
                <c:pt idx="0">
                  <c:v>110.2</c:v>
                </c:pt>
                <c:pt idx="1">
                  <c:v>110.8</c:v>
                </c:pt>
                <c:pt idx="2">
                  <c:v>0</c:v>
                </c:pt>
                <c:pt idx="3">
                  <c:v>43.25</c:v>
                </c:pt>
                <c:pt idx="4">
                  <c:v>36.5</c:v>
                </c:pt>
                <c:pt idx="5">
                  <c:v>54.75</c:v>
                </c:pt>
                <c:pt idx="6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0-41E0-9F28-3D2281EE5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80"/>
        <c:axId val="1"/>
      </c:barChart>
      <c:catAx>
        <c:axId val="36433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33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Octobre!$D$44:$D$45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Octobre!$C$46:$C$52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Octobre!$D$46:$D$52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62.25</c:v>
                </c:pt>
                <c:pt idx="3">
                  <c:v>78</c:v>
                </c:pt>
                <c:pt idx="4">
                  <c:v>69.25</c:v>
                </c:pt>
                <c:pt idx="5">
                  <c:v>81</c:v>
                </c:pt>
                <c:pt idx="6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D-4A74-82C0-41101AB34762}"/>
            </c:ext>
          </c:extLst>
        </c:ser>
        <c:ser>
          <c:idx val="1"/>
          <c:order val="1"/>
          <c:tx>
            <c:strRef>
              <c:f>Octobre!$E$44:$E$45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Octobre!$C$46:$C$52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Octobre!$E$46:$E$52</c:f>
              <c:numCache>
                <c:formatCode>0</c:formatCode>
                <c:ptCount val="7"/>
                <c:pt idx="0">
                  <c:v>126.2</c:v>
                </c:pt>
                <c:pt idx="1">
                  <c:v>0</c:v>
                </c:pt>
                <c:pt idx="2">
                  <c:v>51.75</c:v>
                </c:pt>
                <c:pt idx="3">
                  <c:v>39.25</c:v>
                </c:pt>
                <c:pt idx="4">
                  <c:v>58.5</c:v>
                </c:pt>
                <c:pt idx="5">
                  <c:v>57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D-4A74-82C0-41101AB34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51288"/>
        <c:axId val="1"/>
      </c:barChart>
      <c:catAx>
        <c:axId val="36505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5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Novembre!$G$44:$G$45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Novembre!$G$46:$G$52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19.556000000000001</c:v>
                </c:pt>
                <c:pt idx="3">
                  <c:v>19.442</c:v>
                </c:pt>
                <c:pt idx="4">
                  <c:v>19.2075</c:v>
                </c:pt>
                <c:pt idx="5">
                  <c:v>19.98</c:v>
                </c:pt>
                <c:pt idx="6">
                  <c:v>20.047499999999999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D-4301-BE18-5FA5DB538AC1}"/>
            </c:ext>
          </c:extLst>
        </c:ser>
        <c:ser>
          <c:idx val="1"/>
          <c:order val="1"/>
          <c:tx>
            <c:strRef>
              <c:f>Novembre!$H$44:$H$45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Novembre!$H$46:$H$52</c:f>
              <c:numCache>
                <c:formatCode>0.00</c:formatCode>
                <c:ptCount val="7"/>
                <c:pt idx="0">
                  <c:v>26.262499999999999</c:v>
                </c:pt>
                <c:pt idx="1">
                  <c:v>0</c:v>
                </c:pt>
                <c:pt idx="2">
                  <c:v>20.143999999999998</c:v>
                </c:pt>
                <c:pt idx="3">
                  <c:v>21.058</c:v>
                </c:pt>
                <c:pt idx="4">
                  <c:v>20.555</c:v>
                </c:pt>
                <c:pt idx="5">
                  <c:v>21.7075</c:v>
                </c:pt>
                <c:pt idx="6">
                  <c:v>25.66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D-4301-BE18-5FA5DB538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36048"/>
        <c:axId val="1"/>
      </c:barChart>
      <c:catAx>
        <c:axId val="36473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3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Novembre!$D$44:$D$45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Novembre!$D$46:$D$52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58</c:v>
                </c:pt>
                <c:pt idx="3">
                  <c:v>76.8</c:v>
                </c:pt>
                <c:pt idx="4">
                  <c:v>72</c:v>
                </c:pt>
                <c:pt idx="5">
                  <c:v>77.75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B-41A5-8274-2371B124F8F1}"/>
            </c:ext>
          </c:extLst>
        </c:ser>
        <c:ser>
          <c:idx val="1"/>
          <c:order val="1"/>
          <c:tx>
            <c:strRef>
              <c:f>Novembre!$E$44:$E$45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Novembre!$C$46:$C$52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Novembre!$E$46:$E$52</c:f>
              <c:numCache>
                <c:formatCode>0</c:formatCode>
                <c:ptCount val="7"/>
                <c:pt idx="0">
                  <c:v>120.75</c:v>
                </c:pt>
                <c:pt idx="1">
                  <c:v>0</c:v>
                </c:pt>
                <c:pt idx="2">
                  <c:v>44.2</c:v>
                </c:pt>
                <c:pt idx="3">
                  <c:v>40.6</c:v>
                </c:pt>
                <c:pt idx="4">
                  <c:v>57</c:v>
                </c:pt>
                <c:pt idx="5">
                  <c:v>58.5</c:v>
                </c:pt>
                <c:pt idx="6">
                  <c:v>113.5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B-41A5-8274-2371B124F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57848"/>
        <c:axId val="1"/>
      </c:barChart>
      <c:catAx>
        <c:axId val="36505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57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Décembre!$G$44:$G$45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Décembre!$C$46:$C$52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Décembre!$G$46:$G$52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20.009999999999998</c:v>
                </c:pt>
                <c:pt idx="3">
                  <c:v>20.233333333333334</c:v>
                </c:pt>
                <c:pt idx="4">
                  <c:v>19.190000000000001</c:v>
                </c:pt>
                <c:pt idx="5">
                  <c:v>19.965</c:v>
                </c:pt>
                <c:pt idx="6">
                  <c:v>21.1875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E-4E87-9995-4852489C8C45}"/>
            </c:ext>
          </c:extLst>
        </c:ser>
        <c:ser>
          <c:idx val="1"/>
          <c:order val="1"/>
          <c:tx>
            <c:strRef>
              <c:f>Décembre!$H$44:$H$45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Décembre!$C$46:$C$52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Décembre!$H$46:$H$52</c:f>
              <c:numCache>
                <c:formatCode>0.00</c:formatCode>
                <c:ptCount val="7"/>
                <c:pt idx="0">
                  <c:v>27.87</c:v>
                </c:pt>
                <c:pt idx="1">
                  <c:v>0</c:v>
                </c:pt>
                <c:pt idx="2">
                  <c:v>21.373333333333335</c:v>
                </c:pt>
                <c:pt idx="3">
                  <c:v>22.093333333333334</c:v>
                </c:pt>
                <c:pt idx="4">
                  <c:v>21.060000000000002</c:v>
                </c:pt>
                <c:pt idx="5">
                  <c:v>22.364999999999998</c:v>
                </c:pt>
                <c:pt idx="6">
                  <c:v>31.695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E-4E87-9995-4852489C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47368"/>
        <c:axId val="1"/>
      </c:barChart>
      <c:catAx>
        <c:axId val="36404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047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73552767810078E-2"/>
          <c:y val="0.2425377553232774"/>
          <c:w val="0.67755169558324257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Décembre!$D$44:$D$45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Décembre!$C$46:$C$52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Décembre!$D$46:$D$52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41</c:v>
                </c:pt>
                <c:pt idx="3">
                  <c:v>52</c:v>
                </c:pt>
                <c:pt idx="4">
                  <c:v>53.4</c:v>
                </c:pt>
                <c:pt idx="5">
                  <c:v>60.2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384-A515-C4B11E47C532}"/>
            </c:ext>
          </c:extLst>
        </c:ser>
        <c:ser>
          <c:idx val="1"/>
          <c:order val="1"/>
          <c:tx>
            <c:strRef>
              <c:f>Décembre!$E$44:$E$45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Décembre!$C$46:$C$52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Décembre!$E$46:$E$52</c:f>
              <c:numCache>
                <c:formatCode>0</c:formatCode>
                <c:ptCount val="7"/>
                <c:pt idx="0">
                  <c:v>84.5</c:v>
                </c:pt>
                <c:pt idx="1">
                  <c:v>0</c:v>
                </c:pt>
                <c:pt idx="2">
                  <c:v>31.5</c:v>
                </c:pt>
                <c:pt idx="3">
                  <c:v>27.5</c:v>
                </c:pt>
                <c:pt idx="4">
                  <c:v>42</c:v>
                </c:pt>
                <c:pt idx="5">
                  <c:v>44.2</c:v>
                </c:pt>
                <c:pt idx="6">
                  <c:v>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384-A515-C4B11E47C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51632"/>
        <c:axId val="1"/>
      </c:barChart>
      <c:catAx>
        <c:axId val="36405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05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6783767025552205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82511663253513E-2"/>
          <c:y val="0.2425377553232774"/>
          <c:w val="0.70979731345789177"/>
          <c:h val="0.44029930966379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'Synthèse annuelle'!$I$4:$I$5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annuelle'!$I$6:$I$17</c:f>
              <c:numCache>
                <c:formatCode>General</c:formatCode>
                <c:ptCount val="12"/>
                <c:pt idx="0">
                  <c:v>19.27</c:v>
                </c:pt>
                <c:pt idx="1">
                  <c:v>20.420000000000002</c:v>
                </c:pt>
                <c:pt idx="2">
                  <c:v>17.86</c:v>
                </c:pt>
                <c:pt idx="3">
                  <c:v>19.21</c:v>
                </c:pt>
                <c:pt idx="4">
                  <c:v>19.010000000000002</c:v>
                </c:pt>
                <c:pt idx="5">
                  <c:v>20.18</c:v>
                </c:pt>
                <c:pt idx="6">
                  <c:v>18.36</c:v>
                </c:pt>
                <c:pt idx="7">
                  <c:v>19.62</c:v>
                </c:pt>
                <c:pt idx="8">
                  <c:v>19.239999999999998</c:v>
                </c:pt>
                <c:pt idx="9">
                  <c:v>20.100000000000001</c:v>
                </c:pt>
                <c:pt idx="10">
                  <c:v>19.63</c:v>
                </c:pt>
                <c:pt idx="11">
                  <c:v>20.12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9-42CE-A6E4-1D5ABC59288C}"/>
            </c:ext>
          </c:extLst>
        </c:ser>
        <c:ser>
          <c:idx val="1"/>
          <c:order val="1"/>
          <c:tx>
            <c:strRef>
              <c:f>'Synthèse annuelle'!$J$4:$J$5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annuelle'!$J$6:$J$17</c:f>
              <c:numCache>
                <c:formatCode>General</c:formatCode>
                <c:ptCount val="12"/>
                <c:pt idx="0">
                  <c:v>23.76</c:v>
                </c:pt>
                <c:pt idx="1">
                  <c:v>23.14</c:v>
                </c:pt>
                <c:pt idx="2">
                  <c:v>22.48</c:v>
                </c:pt>
                <c:pt idx="3">
                  <c:v>23.36</c:v>
                </c:pt>
                <c:pt idx="4">
                  <c:v>23.8</c:v>
                </c:pt>
                <c:pt idx="5">
                  <c:v>22.25</c:v>
                </c:pt>
                <c:pt idx="6">
                  <c:v>18.559999999999999</c:v>
                </c:pt>
                <c:pt idx="7">
                  <c:v>21.48</c:v>
                </c:pt>
                <c:pt idx="8">
                  <c:v>23.17</c:v>
                </c:pt>
                <c:pt idx="9">
                  <c:v>22.5</c:v>
                </c:pt>
                <c:pt idx="10">
                  <c:v>22.41</c:v>
                </c:pt>
                <c:pt idx="1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9-42CE-A6E4-1D5ABC59288C}"/>
            </c:ext>
          </c:extLst>
        </c:ser>
        <c:ser>
          <c:idx val="2"/>
          <c:order val="2"/>
          <c:tx>
            <c:strRef>
              <c:f>'Synthèse annuelle'!$K$4:$K$5</c:f>
              <c:strCache>
                <c:ptCount val="2"/>
                <c:pt idx="0">
                  <c:v>Addition</c:v>
                </c:pt>
                <c:pt idx="1">
                  <c:v>jour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annuelle'!$K$6:$K$17</c:f>
              <c:numCache>
                <c:formatCode>General</c:formatCode>
                <c:ptCount val="12"/>
                <c:pt idx="0">
                  <c:v>22.53</c:v>
                </c:pt>
                <c:pt idx="1">
                  <c:v>22.3</c:v>
                </c:pt>
                <c:pt idx="2">
                  <c:v>20.8</c:v>
                </c:pt>
                <c:pt idx="3">
                  <c:v>21.95</c:v>
                </c:pt>
                <c:pt idx="4">
                  <c:v>22.48</c:v>
                </c:pt>
                <c:pt idx="5">
                  <c:v>21.63</c:v>
                </c:pt>
                <c:pt idx="6">
                  <c:v>18.39</c:v>
                </c:pt>
                <c:pt idx="7">
                  <c:v>20.98</c:v>
                </c:pt>
                <c:pt idx="8">
                  <c:v>21.82</c:v>
                </c:pt>
                <c:pt idx="9">
                  <c:v>21.97</c:v>
                </c:pt>
                <c:pt idx="10">
                  <c:v>21.62</c:v>
                </c:pt>
                <c:pt idx="11">
                  <c:v>23.12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9-42CE-A6E4-1D5ABC59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60800"/>
        <c:axId val="1"/>
      </c:barChart>
      <c:catAx>
        <c:axId val="3650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6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61256066290788"/>
          <c:y val="0.34328420753448491"/>
          <c:w val="0.17560089786067637"/>
          <c:h val="0.2388064052413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 par jour</a:t>
            </a:r>
          </a:p>
        </c:rich>
      </c:tx>
      <c:layout>
        <c:manualLayout>
          <c:xMode val="edge"/>
          <c:yMode val="edge"/>
          <c:x val="0.23728857199081183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95646472690216E-2"/>
          <c:y val="0.2425377553232774"/>
          <c:w val="0.68926680435426291"/>
          <c:h val="0.44029930966379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'Synthèse annuelle'!$C$4:$C$5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annuelle'!$C$6:$C$17</c:f>
              <c:numCache>
                <c:formatCode>General</c:formatCode>
                <c:ptCount val="12"/>
                <c:pt idx="0">
                  <c:v>65</c:v>
                </c:pt>
                <c:pt idx="1">
                  <c:v>52</c:v>
                </c:pt>
                <c:pt idx="2">
                  <c:v>66</c:v>
                </c:pt>
                <c:pt idx="3">
                  <c:v>64</c:v>
                </c:pt>
                <c:pt idx="4">
                  <c:v>63</c:v>
                </c:pt>
                <c:pt idx="5">
                  <c:v>68</c:v>
                </c:pt>
                <c:pt idx="6">
                  <c:v>38</c:v>
                </c:pt>
                <c:pt idx="7">
                  <c:v>48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D-49EB-98DF-9055834D9158}"/>
            </c:ext>
          </c:extLst>
        </c:ser>
        <c:ser>
          <c:idx val="1"/>
          <c:order val="1"/>
          <c:tx>
            <c:strRef>
              <c:f>'Synthèse annuelle'!$D$4:$D$5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annuelle'!$D$6:$D$17</c:f>
              <c:numCache>
                <c:formatCode>General</c:formatCode>
                <c:ptCount val="12"/>
                <c:pt idx="0">
                  <c:v>71</c:v>
                </c:pt>
                <c:pt idx="1">
                  <c:v>59</c:v>
                </c:pt>
                <c:pt idx="2">
                  <c:v>67</c:v>
                </c:pt>
                <c:pt idx="3">
                  <c:v>71</c:v>
                </c:pt>
                <c:pt idx="4">
                  <c:v>70</c:v>
                </c:pt>
                <c:pt idx="5">
                  <c:v>73</c:v>
                </c:pt>
                <c:pt idx="6">
                  <c:v>42</c:v>
                </c:pt>
                <c:pt idx="7">
                  <c:v>51</c:v>
                </c:pt>
                <c:pt idx="8">
                  <c:v>68</c:v>
                </c:pt>
                <c:pt idx="9">
                  <c:v>79</c:v>
                </c:pt>
                <c:pt idx="10">
                  <c:v>70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D-49EB-98DF-9055834D9158}"/>
            </c:ext>
          </c:extLst>
        </c:ser>
        <c:ser>
          <c:idx val="2"/>
          <c:order val="2"/>
          <c:tx>
            <c:strRef>
              <c:f>'Synthèse annuelle'!$E$4:$E$5</c:f>
              <c:strCache>
                <c:ptCount val="2"/>
                <c:pt idx="0">
                  <c:v>Total</c:v>
                </c:pt>
                <c:pt idx="1">
                  <c:v>jour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'Synthèse annuelle'!$B$6:$B$17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annuelle'!$E$6:$E$17</c:f>
              <c:numCache>
                <c:formatCode>General</c:formatCode>
                <c:ptCount val="12"/>
                <c:pt idx="0">
                  <c:v>108</c:v>
                </c:pt>
                <c:pt idx="1">
                  <c:v>84</c:v>
                </c:pt>
                <c:pt idx="2">
                  <c:v>107</c:v>
                </c:pt>
                <c:pt idx="3">
                  <c:v>108</c:v>
                </c:pt>
                <c:pt idx="4">
                  <c:v>101</c:v>
                </c:pt>
                <c:pt idx="5">
                  <c:v>114</c:v>
                </c:pt>
                <c:pt idx="6">
                  <c:v>64</c:v>
                </c:pt>
                <c:pt idx="7">
                  <c:v>26</c:v>
                </c:pt>
                <c:pt idx="8">
                  <c:v>106</c:v>
                </c:pt>
                <c:pt idx="9">
                  <c:v>115</c:v>
                </c:pt>
                <c:pt idx="10">
                  <c:v>110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D-49EB-98DF-9055834D9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63424"/>
        <c:axId val="1"/>
      </c:barChart>
      <c:catAx>
        <c:axId val="3650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06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37811981027807"/>
          <c:y val="0.34328420753448491"/>
          <c:w val="0.18455777821507588"/>
          <c:h val="0.2388064052413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Février!$G$44:$G$45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Février!$C$46:$C$52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Février!$G$46:$G$52</c:f>
              <c:numCache>
                <c:formatCode>0.00</c:formatCode>
                <c:ptCount val="7"/>
                <c:pt idx="0">
                  <c:v>25.482500000000002</c:v>
                </c:pt>
                <c:pt idx="1">
                  <c:v>0</c:v>
                </c:pt>
                <c:pt idx="2">
                  <c:v>0</c:v>
                </c:pt>
                <c:pt idx="3">
                  <c:v>18.692499999999999</c:v>
                </c:pt>
                <c:pt idx="4">
                  <c:v>19.107500000000002</c:v>
                </c:pt>
                <c:pt idx="5">
                  <c:v>19.247499999999999</c:v>
                </c:pt>
                <c:pt idx="6">
                  <c:v>19.555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C-43D0-8E20-D2F4FB7183E0}"/>
            </c:ext>
          </c:extLst>
        </c:ser>
        <c:ser>
          <c:idx val="1"/>
          <c:order val="1"/>
          <c:tx>
            <c:strRef>
              <c:f>Février!$H$44:$H$45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Février!$C$46:$C$52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Février!$H$46:$H$52</c:f>
              <c:numCache>
                <c:formatCode>0.00</c:formatCode>
                <c:ptCount val="7"/>
                <c:pt idx="0">
                  <c:v>26.05</c:v>
                </c:pt>
                <c:pt idx="1">
                  <c:v>27.752499999999998</c:v>
                </c:pt>
                <c:pt idx="2">
                  <c:v>0</c:v>
                </c:pt>
                <c:pt idx="3">
                  <c:v>20.58</c:v>
                </c:pt>
                <c:pt idx="4">
                  <c:v>21.017499999999998</c:v>
                </c:pt>
                <c:pt idx="5">
                  <c:v>21.625</c:v>
                </c:pt>
                <c:pt idx="6">
                  <c:v>21.842500000000001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C-43D0-8E20-D2F4FB71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68720"/>
        <c:axId val="1"/>
      </c:barChart>
      <c:catAx>
        <c:axId val="36426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268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Février!$D$44:$D$45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Février!$C$46:$C$52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Février!$D$46:$D$52</c:f>
              <c:numCache>
                <c:formatCode>0</c:formatCode>
                <c:ptCount val="7"/>
                <c:pt idx="0">
                  <c:v>34.75</c:v>
                </c:pt>
                <c:pt idx="1">
                  <c:v>0</c:v>
                </c:pt>
                <c:pt idx="2">
                  <c:v>0</c:v>
                </c:pt>
                <c:pt idx="3">
                  <c:v>46.25</c:v>
                </c:pt>
                <c:pt idx="4">
                  <c:v>60.75</c:v>
                </c:pt>
                <c:pt idx="5">
                  <c:v>53.75</c:v>
                </c:pt>
                <c:pt idx="6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4C1-8A1D-BAF861F06E93}"/>
            </c:ext>
          </c:extLst>
        </c:ser>
        <c:ser>
          <c:idx val="1"/>
          <c:order val="1"/>
          <c:tx>
            <c:strRef>
              <c:f>Février!$E$44:$E$45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Février!$C$46:$C$52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Février!$E$46:$E$52</c:f>
              <c:numCache>
                <c:formatCode>0</c:formatCode>
                <c:ptCount val="7"/>
                <c:pt idx="0">
                  <c:v>90.25</c:v>
                </c:pt>
                <c:pt idx="1">
                  <c:v>97.25</c:v>
                </c:pt>
                <c:pt idx="2">
                  <c:v>0</c:v>
                </c:pt>
                <c:pt idx="3">
                  <c:v>34.75</c:v>
                </c:pt>
                <c:pt idx="4">
                  <c:v>34</c:v>
                </c:pt>
                <c:pt idx="5">
                  <c:v>45.75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4-44C1-8A1D-BAF861F06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263800"/>
        <c:axId val="1"/>
      </c:barChart>
      <c:catAx>
        <c:axId val="36426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263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Mars!$G$44:$G$45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Mars!$C$46:$C$52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Mars!$G$46:$G$52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18.799999999999997</c:v>
                </c:pt>
                <c:pt idx="3">
                  <c:v>18.407999999999998</c:v>
                </c:pt>
                <c:pt idx="4">
                  <c:v>17.002000000000002</c:v>
                </c:pt>
                <c:pt idx="5">
                  <c:v>19.505000000000003</c:v>
                </c:pt>
                <c:pt idx="6">
                  <c:v>15.415000000000001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E-4DBB-9D9F-537C2C17436C}"/>
            </c:ext>
          </c:extLst>
        </c:ser>
        <c:ser>
          <c:idx val="1"/>
          <c:order val="1"/>
          <c:tx>
            <c:strRef>
              <c:f>Mars!$H$44:$H$45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Mars!$C$46:$C$52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Mars!$H$46:$H$52</c:f>
              <c:numCache>
                <c:formatCode>0.00</c:formatCode>
                <c:ptCount val="7"/>
                <c:pt idx="0">
                  <c:v>24.740000000000002</c:v>
                </c:pt>
                <c:pt idx="1">
                  <c:v>0</c:v>
                </c:pt>
                <c:pt idx="2">
                  <c:v>19.857999999999997</c:v>
                </c:pt>
                <c:pt idx="3">
                  <c:v>21.5</c:v>
                </c:pt>
                <c:pt idx="4">
                  <c:v>22.222000000000001</c:v>
                </c:pt>
                <c:pt idx="5">
                  <c:v>19.7</c:v>
                </c:pt>
                <c:pt idx="6">
                  <c:v>27.844999999999999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E-4DBB-9D9F-537C2C17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34080"/>
        <c:axId val="1"/>
      </c:barChart>
      <c:catAx>
        <c:axId val="36473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3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Mars!$D$44:$D$45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Mars!$C$46:$C$52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Mars!$D$46:$D$52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54.4</c:v>
                </c:pt>
                <c:pt idx="3">
                  <c:v>73</c:v>
                </c:pt>
                <c:pt idx="4">
                  <c:v>74</c:v>
                </c:pt>
                <c:pt idx="5">
                  <c:v>76.25</c:v>
                </c:pt>
                <c:pt idx="6">
                  <c:v>51.75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7-453B-A717-5AE35404B24C}"/>
            </c:ext>
          </c:extLst>
        </c:ser>
        <c:ser>
          <c:idx val="1"/>
          <c:order val="1"/>
          <c:tx>
            <c:strRef>
              <c:f>Mars!$E$44:$E$45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Mars!$C$46:$C$52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Mars!$E$46:$E$52</c:f>
              <c:numCache>
                <c:formatCode>0</c:formatCode>
                <c:ptCount val="7"/>
                <c:pt idx="0">
                  <c:v>119.25</c:v>
                </c:pt>
                <c:pt idx="1">
                  <c:v>0</c:v>
                </c:pt>
                <c:pt idx="2">
                  <c:v>45.2</c:v>
                </c:pt>
                <c:pt idx="3">
                  <c:v>33.799999999999997</c:v>
                </c:pt>
                <c:pt idx="4">
                  <c:v>53.2</c:v>
                </c:pt>
                <c:pt idx="5">
                  <c:v>54.25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7-453B-A717-5AE35404B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35392"/>
        <c:axId val="1"/>
      </c:barChart>
      <c:catAx>
        <c:axId val="36473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3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Avril!$G$44:$G$45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Avril!$C$46:$C$52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Avril!$G$46:$G$52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19.3325</c:v>
                </c:pt>
                <c:pt idx="3">
                  <c:v>18.962499999999999</c:v>
                </c:pt>
                <c:pt idx="4">
                  <c:v>18.47</c:v>
                </c:pt>
                <c:pt idx="5">
                  <c:v>17.456</c:v>
                </c:pt>
                <c:pt idx="6">
                  <c:v>21.648000000000003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6-4FB0-BCD1-48BC311F5062}"/>
            </c:ext>
          </c:extLst>
        </c:ser>
        <c:ser>
          <c:idx val="1"/>
          <c:order val="1"/>
          <c:tx>
            <c:strRef>
              <c:f>Avril!$H$44:$H$45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Avril!$C$46:$C$52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Avril!$H$46:$H$52</c:f>
              <c:numCache>
                <c:formatCode>0.00</c:formatCode>
                <c:ptCount val="7"/>
                <c:pt idx="0">
                  <c:v>28.39</c:v>
                </c:pt>
                <c:pt idx="1">
                  <c:v>0</c:v>
                </c:pt>
                <c:pt idx="2">
                  <c:v>19.324999999999999</c:v>
                </c:pt>
                <c:pt idx="3">
                  <c:v>22.154999999999998</c:v>
                </c:pt>
                <c:pt idx="4">
                  <c:v>21.515000000000001</c:v>
                </c:pt>
                <c:pt idx="5">
                  <c:v>22.518000000000001</c:v>
                </c:pt>
                <c:pt idx="6">
                  <c:v>25.840000000000003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6-4FB0-BCD1-48BC311F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52288"/>
        <c:axId val="1"/>
      </c:barChart>
      <c:catAx>
        <c:axId val="3640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05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couverts moyen</a:t>
            </a:r>
          </a:p>
        </c:rich>
      </c:tx>
      <c:layout>
        <c:manualLayout>
          <c:xMode val="edge"/>
          <c:yMode val="edge"/>
          <c:x val="0.27959211534609707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2425377553232774"/>
          <c:w val="0.6632659670619091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Avril!$D$44:$D$45</c:f>
              <c:strCache>
                <c:ptCount val="2"/>
                <c:pt idx="0">
                  <c:v>Couverts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Avril!$C$46:$C$52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Avril!$D$46:$D$52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55.5</c:v>
                </c:pt>
                <c:pt idx="3">
                  <c:v>73.75</c:v>
                </c:pt>
                <c:pt idx="4">
                  <c:v>69.25</c:v>
                </c:pt>
                <c:pt idx="5">
                  <c:v>77.8</c:v>
                </c:pt>
                <c:pt idx="6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0-4EB3-B8DA-0F62A01D14DC}"/>
            </c:ext>
          </c:extLst>
        </c:ser>
        <c:ser>
          <c:idx val="1"/>
          <c:order val="1"/>
          <c:tx>
            <c:strRef>
              <c:f>Avril!$E$44:$E$45</c:f>
              <c:strCache>
                <c:ptCount val="2"/>
                <c:pt idx="0">
                  <c:v>Couverts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Avril!$C$46:$C$52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Avril!$E$46:$E$52</c:f>
              <c:numCache>
                <c:formatCode>0</c:formatCode>
                <c:ptCount val="7"/>
                <c:pt idx="0">
                  <c:v>115.5</c:v>
                </c:pt>
                <c:pt idx="1">
                  <c:v>0</c:v>
                </c:pt>
                <c:pt idx="2">
                  <c:v>45.25</c:v>
                </c:pt>
                <c:pt idx="3">
                  <c:v>32</c:v>
                </c:pt>
                <c:pt idx="4">
                  <c:v>56.75</c:v>
                </c:pt>
                <c:pt idx="5">
                  <c:v>54.6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0-4EB3-B8DA-0F62A01D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48680"/>
        <c:axId val="1"/>
      </c:barChart>
      <c:catAx>
        <c:axId val="36404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048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67425031314808"/>
          <c:y val="0.39179175859914039"/>
          <c:w val="0.200000199298668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Addition moyenne</a:t>
            </a:r>
          </a:p>
        </c:rich>
      </c:tx>
      <c:layout>
        <c:manualLayout>
          <c:xMode val="edge"/>
          <c:yMode val="edge"/>
          <c:x val="0.35306157631295471"/>
          <c:y val="3.7313500818965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082832512389"/>
          <c:y val="0.2425377553232774"/>
          <c:w val="0.64693942018038519"/>
          <c:h val="0.4552247099913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Mai!$G$44:$G$45</c:f>
              <c:strCache>
                <c:ptCount val="2"/>
                <c:pt idx="0">
                  <c:v>Addition</c:v>
                </c:pt>
                <c:pt idx="1">
                  <c:v>midi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Mai!$C$46:$C$52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Mai!$G$46:$G$52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19.323999999999998</c:v>
                </c:pt>
                <c:pt idx="3">
                  <c:v>18.4725</c:v>
                </c:pt>
                <c:pt idx="4">
                  <c:v>19.439999999999998</c:v>
                </c:pt>
                <c:pt idx="5">
                  <c:v>18.337499999999999</c:v>
                </c:pt>
                <c:pt idx="6">
                  <c:v>19.38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6-43CA-8872-D4A68469A6B1}"/>
            </c:ext>
          </c:extLst>
        </c:ser>
        <c:ser>
          <c:idx val="1"/>
          <c:order val="1"/>
          <c:tx>
            <c:strRef>
              <c:f>Mai!$H$44:$H$45</c:f>
              <c:strCache>
                <c:ptCount val="2"/>
                <c:pt idx="0">
                  <c:v>Addition</c:v>
                </c:pt>
                <c:pt idx="1">
                  <c:v>soir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Mai!$C$46:$C$52</c:f>
              <c:strCache>
                <c:ptCount val="7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</c:strCache>
            </c:strRef>
          </c:cat>
          <c:val>
            <c:numRef>
              <c:f>Mai!$H$46:$H$52</c:f>
              <c:numCache>
                <c:formatCode>0.00</c:formatCode>
                <c:ptCount val="7"/>
                <c:pt idx="0">
                  <c:v>27.777999999999999</c:v>
                </c:pt>
                <c:pt idx="1">
                  <c:v>0</c:v>
                </c:pt>
                <c:pt idx="2">
                  <c:v>20.66</c:v>
                </c:pt>
                <c:pt idx="3">
                  <c:v>20.362499999999997</c:v>
                </c:pt>
                <c:pt idx="4">
                  <c:v>21.5625</c:v>
                </c:pt>
                <c:pt idx="5">
                  <c:v>21.797499999999999</c:v>
                </c:pt>
                <c:pt idx="6">
                  <c:v>30.407499999999999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6-43CA-8872-D4A68469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48840"/>
        <c:axId val="1"/>
      </c:barChart>
      <c:catAx>
        <c:axId val="36474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4748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79670539371949"/>
          <c:y val="0.39179175859914039"/>
          <c:w val="0.19387774421809653"/>
          <c:h val="0.160448053521552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1026" name="Graphique 2">
          <a:extLst>
            <a:ext uri="{FF2B5EF4-FFF2-40B4-BE49-F238E27FC236}">
              <a16:creationId xmlns:a16="http://schemas.microsoft.com/office/drawing/2014/main" id="{ED893444-3B5E-4453-A5E1-FAB12F93B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1027" name="Graphique 3">
          <a:extLst>
            <a:ext uri="{FF2B5EF4-FFF2-40B4-BE49-F238E27FC236}">
              <a16:creationId xmlns:a16="http://schemas.microsoft.com/office/drawing/2014/main" id="{D5830E7B-BA44-4094-9FF7-A83C0BADF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190499</xdr:colOff>
      <xdr:row>0</xdr:row>
      <xdr:rowOff>104775</xdr:rowOff>
    </xdr:from>
    <xdr:to>
      <xdr:col>63</xdr:col>
      <xdr:colOff>9525</xdr:colOff>
      <xdr:row>4</xdr:row>
      <xdr:rowOff>57150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EFBDADB-8DC8-4D1E-AD62-191619078579}"/>
            </a:ext>
          </a:extLst>
        </xdr:cNvPr>
        <xdr:cNvSpPr txBox="1">
          <a:spLocks noChangeArrowheads="1"/>
        </xdr:cNvSpPr>
      </xdr:nvSpPr>
      <xdr:spPr bwMode="auto">
        <a:xfrm>
          <a:off x="6848474" y="104775"/>
          <a:ext cx="3629026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les années suivantes, ôter la protection de la feuille et saisir par exemple 01/01/2018 en D8 et recopier vers le bas. Le jour de la semaine sera automatiquement actualisé. Pour éviter de modifier certaines cellules de calcul, protéger de nouveau la feuille.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13313" name="Graphique 1">
          <a:extLst>
            <a:ext uri="{FF2B5EF4-FFF2-40B4-BE49-F238E27FC236}">
              <a16:creationId xmlns:a16="http://schemas.microsoft.com/office/drawing/2014/main" id="{445B7F4A-3868-4356-9DB0-4B6E3ED9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13314" name="Graphique 2">
          <a:extLst>
            <a:ext uri="{FF2B5EF4-FFF2-40B4-BE49-F238E27FC236}">
              <a16:creationId xmlns:a16="http://schemas.microsoft.com/office/drawing/2014/main" id="{F0AE31B7-0679-44CA-94F5-D1BE30EE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11265" name="Graphique 1">
          <a:extLst>
            <a:ext uri="{FF2B5EF4-FFF2-40B4-BE49-F238E27FC236}">
              <a16:creationId xmlns:a16="http://schemas.microsoft.com/office/drawing/2014/main" id="{0C002240-90D2-4DC7-BF47-29A61B326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11266" name="Graphique 2">
          <a:extLst>
            <a:ext uri="{FF2B5EF4-FFF2-40B4-BE49-F238E27FC236}">
              <a16:creationId xmlns:a16="http://schemas.microsoft.com/office/drawing/2014/main" id="{D45A1C47-6EDD-43AB-AFE2-38C5A875A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12289" name="Graphique 1">
          <a:extLst>
            <a:ext uri="{FF2B5EF4-FFF2-40B4-BE49-F238E27FC236}">
              <a16:creationId xmlns:a16="http://schemas.microsoft.com/office/drawing/2014/main" id="{4A6E8A59-5D27-447D-BB55-454A48C20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12290" name="Graphique 2">
          <a:extLst>
            <a:ext uri="{FF2B5EF4-FFF2-40B4-BE49-F238E27FC236}">
              <a16:creationId xmlns:a16="http://schemas.microsoft.com/office/drawing/2014/main" id="{83145CD2-F460-4909-A7DE-321C984E0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20</xdr:row>
      <xdr:rowOff>9525</xdr:rowOff>
    </xdr:from>
    <xdr:to>
      <xdr:col>15</xdr:col>
      <xdr:colOff>228600</xdr:colOff>
      <xdr:row>35</xdr:row>
      <xdr:rowOff>133350</xdr:rowOff>
    </xdr:to>
    <xdr:graphicFrame macro="">
      <xdr:nvGraphicFramePr>
        <xdr:cNvPr id="14338" name="Graphique 2">
          <a:extLst>
            <a:ext uri="{FF2B5EF4-FFF2-40B4-BE49-F238E27FC236}">
              <a16:creationId xmlns:a16="http://schemas.microsoft.com/office/drawing/2014/main" id="{038A08AA-E516-418C-8A59-F5EC51125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9525</xdr:rowOff>
    </xdr:from>
    <xdr:to>
      <xdr:col>8</xdr:col>
      <xdr:colOff>9525</xdr:colOff>
      <xdr:row>35</xdr:row>
      <xdr:rowOff>133350</xdr:rowOff>
    </xdr:to>
    <xdr:graphicFrame macro="">
      <xdr:nvGraphicFramePr>
        <xdr:cNvPr id="14339" name="Graphique 3">
          <a:extLst>
            <a:ext uri="{FF2B5EF4-FFF2-40B4-BE49-F238E27FC236}">
              <a16:creationId xmlns:a16="http://schemas.microsoft.com/office/drawing/2014/main" id="{86FE4E8E-1F66-4533-A942-E0BFBCF54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2049" name="Graphique 1">
          <a:extLst>
            <a:ext uri="{FF2B5EF4-FFF2-40B4-BE49-F238E27FC236}">
              <a16:creationId xmlns:a16="http://schemas.microsoft.com/office/drawing/2014/main" id="{C27310AD-D93B-497D-AE46-2ED741786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2050" name="Graphique 2">
          <a:extLst>
            <a:ext uri="{FF2B5EF4-FFF2-40B4-BE49-F238E27FC236}">
              <a16:creationId xmlns:a16="http://schemas.microsoft.com/office/drawing/2014/main" id="{E83C5F86-A578-4D41-8331-A2E0ABB34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3073" name="Graphique 1">
          <a:extLst>
            <a:ext uri="{FF2B5EF4-FFF2-40B4-BE49-F238E27FC236}">
              <a16:creationId xmlns:a16="http://schemas.microsoft.com/office/drawing/2014/main" id="{D25494E6-9CC3-4311-A632-F2B2DCB52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3074" name="Graphique 2">
          <a:extLst>
            <a:ext uri="{FF2B5EF4-FFF2-40B4-BE49-F238E27FC236}">
              <a16:creationId xmlns:a16="http://schemas.microsoft.com/office/drawing/2014/main" id="{47B062C3-11D1-4151-ACCC-46FFDE57E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4097" name="Graphique 1">
          <a:extLst>
            <a:ext uri="{FF2B5EF4-FFF2-40B4-BE49-F238E27FC236}">
              <a16:creationId xmlns:a16="http://schemas.microsoft.com/office/drawing/2014/main" id="{8F03DAC8-158C-4046-AF54-96265E887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4098" name="Graphique 2">
          <a:extLst>
            <a:ext uri="{FF2B5EF4-FFF2-40B4-BE49-F238E27FC236}">
              <a16:creationId xmlns:a16="http://schemas.microsoft.com/office/drawing/2014/main" id="{D3651A25-B638-4C39-9F0F-42C048BB6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623DC5BC-423A-4EDC-B533-17925F9DF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5122" name="Graphique 2">
          <a:extLst>
            <a:ext uri="{FF2B5EF4-FFF2-40B4-BE49-F238E27FC236}">
              <a16:creationId xmlns:a16="http://schemas.microsoft.com/office/drawing/2014/main" id="{361C11E9-D563-4782-8D1C-4E35C1827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6145" name="Graphique 1">
          <a:extLst>
            <a:ext uri="{FF2B5EF4-FFF2-40B4-BE49-F238E27FC236}">
              <a16:creationId xmlns:a16="http://schemas.microsoft.com/office/drawing/2014/main" id="{42BD88C5-7D41-4DFB-A463-5B55FE850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6146" name="Graphique 2">
          <a:extLst>
            <a:ext uri="{FF2B5EF4-FFF2-40B4-BE49-F238E27FC236}">
              <a16:creationId xmlns:a16="http://schemas.microsoft.com/office/drawing/2014/main" id="{9E3A131C-B943-4882-9059-72E6CED66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7169" name="Graphique 1">
          <a:extLst>
            <a:ext uri="{FF2B5EF4-FFF2-40B4-BE49-F238E27FC236}">
              <a16:creationId xmlns:a16="http://schemas.microsoft.com/office/drawing/2014/main" id="{5523F36B-108B-45B1-9CDB-40EFAE55A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7170" name="Graphique 2">
          <a:extLst>
            <a:ext uri="{FF2B5EF4-FFF2-40B4-BE49-F238E27FC236}">
              <a16:creationId xmlns:a16="http://schemas.microsoft.com/office/drawing/2014/main" id="{0DA91D16-4BD2-44A5-8772-C900FE984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8193" name="Graphique 1">
          <a:extLst>
            <a:ext uri="{FF2B5EF4-FFF2-40B4-BE49-F238E27FC236}">
              <a16:creationId xmlns:a16="http://schemas.microsoft.com/office/drawing/2014/main" id="{C47BCFE7-6EF7-4B52-9515-7BA3BB7CC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8194" name="Graphique 2">
          <a:extLst>
            <a:ext uri="{FF2B5EF4-FFF2-40B4-BE49-F238E27FC236}">
              <a16:creationId xmlns:a16="http://schemas.microsoft.com/office/drawing/2014/main" id="{78B830EB-6309-4855-87CC-1B6331EF3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52</xdr:row>
      <xdr:rowOff>142875</xdr:rowOff>
    </xdr:from>
    <xdr:to>
      <xdr:col>14</xdr:col>
      <xdr:colOff>266700</xdr:colOff>
      <xdr:row>68</xdr:row>
      <xdr:rowOff>104775</xdr:rowOff>
    </xdr:to>
    <xdr:graphicFrame macro="">
      <xdr:nvGraphicFramePr>
        <xdr:cNvPr id="9217" name="Graphique 1">
          <a:extLst>
            <a:ext uri="{FF2B5EF4-FFF2-40B4-BE49-F238E27FC236}">
              <a16:creationId xmlns:a16="http://schemas.microsoft.com/office/drawing/2014/main" id="{459359C9-47AE-4904-8691-12E183F65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52</xdr:row>
      <xdr:rowOff>142875</xdr:rowOff>
    </xdr:from>
    <xdr:to>
      <xdr:col>8</xdr:col>
      <xdr:colOff>47625</xdr:colOff>
      <xdr:row>68</xdr:row>
      <xdr:rowOff>104775</xdr:rowOff>
    </xdr:to>
    <xdr:graphicFrame macro="">
      <xdr:nvGraphicFramePr>
        <xdr:cNvPr id="9218" name="Graphique 2">
          <a:extLst>
            <a:ext uri="{FF2B5EF4-FFF2-40B4-BE49-F238E27FC236}">
              <a16:creationId xmlns:a16="http://schemas.microsoft.com/office/drawing/2014/main" id="{51C6018F-D9F8-4697-885F-A6AB7F9B6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99"/>
  <sheetViews>
    <sheetView showZeros="0" tabSelected="1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0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7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>WEEKDAY(D8,2)</f>
        <v>7</v>
      </c>
      <c r="C8" s="12" t="str">
        <f t="shared" ref="C8:C38" si="0">IF(B8=1,"Lundi",IF(B8=2,"Mardi",IF(B8=3,"Mercredi",IF(B8=4,"Jeudi",IF(B8=5,"Vendredi",IF(B8=6,"Samedi","Dimanche"))))))</f>
        <v>Dimanche</v>
      </c>
      <c r="D8" s="17">
        <v>42736</v>
      </c>
      <c r="E8" s="52">
        <v>72</v>
      </c>
      <c r="F8" s="53">
        <v>55</v>
      </c>
      <c r="G8" s="19">
        <f>SUM(E8:F8)</f>
        <v>127</v>
      </c>
      <c r="H8" s="53">
        <v>1332</v>
      </c>
      <c r="I8" s="52">
        <v>1199</v>
      </c>
      <c r="J8" s="20">
        <f>H8+I8</f>
        <v>2531</v>
      </c>
      <c r="K8" s="21">
        <f>IF(E8=0," ",ROUND(H8/E8,2))</f>
        <v>18.5</v>
      </c>
      <c r="L8" s="22">
        <f>IF(F8=0," ",ROUND(I8/F8,2))</f>
        <v>21.8</v>
      </c>
      <c r="M8" s="21">
        <f>IF(G8=0," ",ROUND(J8/G8,2))</f>
        <v>19.93</v>
      </c>
      <c r="N8" s="54">
        <v>14.15</v>
      </c>
      <c r="O8" s="22">
        <f>IF(M8=" "," ",M8-N8)</f>
        <v>5.7799999999999994</v>
      </c>
      <c r="P8">
        <v>2</v>
      </c>
      <c r="Q8" t="str">
        <f>IF(C8="Lundi",E8," ")</f>
        <v xml:space="preserve"> </v>
      </c>
      <c r="R8" t="str">
        <f>IF(C8="Mardi",E8," ")</f>
        <v xml:space="preserve"> </v>
      </c>
      <c r="S8" t="str">
        <f>IF(C8="Mercredi",E8," ")</f>
        <v xml:space="preserve"> </v>
      </c>
      <c r="T8" t="str">
        <f>IF(C8="Jeudi",E8," ")</f>
        <v xml:space="preserve"> </v>
      </c>
      <c r="U8" t="str">
        <f>IF(C8="Vendredi",E8," ")</f>
        <v xml:space="preserve"> </v>
      </c>
      <c r="V8" t="str">
        <f>IF(C8="Samedi",E8," ")</f>
        <v xml:space="preserve"> </v>
      </c>
      <c r="W8">
        <f>IF(C8="Dimanche",E8," ")</f>
        <v>72</v>
      </c>
      <c r="Y8" t="str">
        <f>IF(C8="Lundi",F8," ")</f>
        <v xml:space="preserve"> </v>
      </c>
      <c r="Z8" t="str">
        <f>IF(C8="Mardi",F8," ")</f>
        <v xml:space="preserve"> </v>
      </c>
      <c r="AA8" t="str">
        <f>IF(C8="Mercredi",F8," ")</f>
        <v xml:space="preserve"> </v>
      </c>
      <c r="AB8" t="str">
        <f>IF(C8="Jeudi",F8," ")</f>
        <v xml:space="preserve"> </v>
      </c>
      <c r="AC8" t="str">
        <f>IF(C8="Vendredi",F8," ")</f>
        <v xml:space="preserve"> </v>
      </c>
      <c r="AD8" t="str">
        <f>IF(C8="Samedi",F8," ")</f>
        <v xml:space="preserve"> </v>
      </c>
      <c r="AE8">
        <f>IF(C8="Dimanche",F8," ")</f>
        <v>55</v>
      </c>
      <c r="AG8" t="str">
        <f>IF(C8="Lundi",G8," ")</f>
        <v xml:space="preserve"> </v>
      </c>
      <c r="AH8" t="str">
        <f>IF(C8="Mardi",G8," ")</f>
        <v xml:space="preserve"> </v>
      </c>
      <c r="AI8" t="str">
        <f>IF(C8="Mercredi",G8," ")</f>
        <v xml:space="preserve"> </v>
      </c>
      <c r="AJ8" t="str">
        <f>IF(C8="Jeudi",G8," ")</f>
        <v xml:space="preserve"> </v>
      </c>
      <c r="AK8" t="str">
        <f>IF(C8="Vendredi",G8," ")</f>
        <v xml:space="preserve"> </v>
      </c>
      <c r="AL8" t="str">
        <f>IF(C8="Samedi",G8," ")</f>
        <v xml:space="preserve"> </v>
      </c>
      <c r="AM8">
        <f>IF(C8="Dimanche",G8," ")</f>
        <v>127</v>
      </c>
      <c r="AO8" t="str">
        <f>IF(C8="Lundi",K8," ")</f>
        <v xml:space="preserve"> </v>
      </c>
      <c r="AP8" t="str">
        <f>IF(C8="Mardi",K8," ")</f>
        <v xml:space="preserve"> </v>
      </c>
      <c r="AQ8" t="str">
        <f>IF(C8="Mercredi",K8," ")</f>
        <v xml:space="preserve"> </v>
      </c>
      <c r="AR8" t="str">
        <f>IF(C8="Jeudi",K8," ")</f>
        <v xml:space="preserve"> </v>
      </c>
      <c r="AS8" t="str">
        <f>IF(C8="Vendredi",K8," ")</f>
        <v xml:space="preserve"> </v>
      </c>
      <c r="AT8" t="str">
        <f>IF(C8="Samedi",K8," ")</f>
        <v xml:space="preserve"> </v>
      </c>
      <c r="AU8">
        <f>IF(C8="Dimanche",K8," ")</f>
        <v>18.5</v>
      </c>
      <c r="AW8" t="str">
        <f>IF(C8="Lundi",L8," ")</f>
        <v xml:space="preserve"> </v>
      </c>
      <c r="AX8" t="str">
        <f>IF(C8="Mardi",L8," ")</f>
        <v xml:space="preserve"> </v>
      </c>
      <c r="AY8" t="str">
        <f>IF(C8="Mercredi",L8," ")</f>
        <v xml:space="preserve"> </v>
      </c>
      <c r="AZ8" t="str">
        <f>IF(C8="Jeudi",L8," ")</f>
        <v xml:space="preserve"> </v>
      </c>
      <c r="BA8" t="str">
        <f>IF(C8="Vendredi",L8," ")</f>
        <v xml:space="preserve"> </v>
      </c>
      <c r="BB8" t="str">
        <f>IF(C8="Samedi",L8," ")</f>
        <v xml:space="preserve"> </v>
      </c>
      <c r="BC8">
        <f>IF(C8="Dimanche",L8," ")</f>
        <v>21.8</v>
      </c>
      <c r="BE8" t="str">
        <f>IF(C8="Lundi",M8," ")</f>
        <v xml:space="preserve"> </v>
      </c>
      <c r="BF8" t="str">
        <f>IF(C8="Mardi",M8," ")</f>
        <v xml:space="preserve"> </v>
      </c>
      <c r="BG8" t="str">
        <f>IF(C8="Mercredi",M8," ")</f>
        <v xml:space="preserve"> </v>
      </c>
      <c r="BH8" t="str">
        <f>IF(C8="Jeudi",M8," ")</f>
        <v xml:space="preserve"> </v>
      </c>
      <c r="BI8" t="str">
        <f>IF(C8="Vendredi",M8," ")</f>
        <v xml:space="preserve"> </v>
      </c>
      <c r="BJ8" t="str">
        <f>IF(C8="Samedi",M8," ")</f>
        <v xml:space="preserve"> </v>
      </c>
      <c r="BK8">
        <f>IF(C8="Dimanche",M8," ")</f>
        <v>19.93</v>
      </c>
    </row>
    <row r="9" spans="2:63" x14ac:dyDescent="0.2">
      <c r="B9" s="13">
        <f t="shared" ref="B9:B38" si="1">WEEKDAY(D9,2)</f>
        <v>1</v>
      </c>
      <c r="C9" s="14" t="str">
        <f t="shared" si="0"/>
        <v>Lundi</v>
      </c>
      <c r="D9" s="17">
        <v>42737</v>
      </c>
      <c r="E9" s="52">
        <v>49</v>
      </c>
      <c r="F9" s="53">
        <v>105</v>
      </c>
      <c r="G9" s="19">
        <f t="shared" ref="G9:G38" si="2">SUM(E9:F9)</f>
        <v>154</v>
      </c>
      <c r="H9" s="53">
        <v>936</v>
      </c>
      <c r="I9" s="52">
        <v>2856</v>
      </c>
      <c r="J9" s="20">
        <f t="shared" ref="J9:J38" si="3">H9+I9</f>
        <v>3792</v>
      </c>
      <c r="K9" s="21">
        <f t="shared" ref="K9:K38" si="4">IF(E9=0," ",ROUND(H9/E9,2))</f>
        <v>19.100000000000001</v>
      </c>
      <c r="L9" s="22">
        <f t="shared" ref="L9:L38" si="5">IF(F9=0," ",ROUND(I9/F9,2))</f>
        <v>27.2</v>
      </c>
      <c r="M9" s="21">
        <f t="shared" ref="M9:M38" si="6">IF(G9=0," ",ROUND(J9/G9,2))</f>
        <v>24.62</v>
      </c>
      <c r="N9" s="54">
        <v>18.46</v>
      </c>
      <c r="O9" s="22">
        <f t="shared" ref="O9:O38" si="7">IF(M9=" "," ",M9-N9)</f>
        <v>6.16</v>
      </c>
      <c r="P9">
        <v>3</v>
      </c>
      <c r="Q9">
        <f t="shared" ref="Q9:Q38" si="8">IF(C9="Lundi",E9," ")</f>
        <v>49</v>
      </c>
      <c r="R9" t="str">
        <f t="shared" ref="R9:R38" si="9">IF(C9="Mardi",E9," ")</f>
        <v xml:space="preserve"> </v>
      </c>
      <c r="S9" t="str">
        <f t="shared" ref="S9:S38" si="10">IF(C9="Mercredi",E9," ")</f>
        <v xml:space="preserve"> </v>
      </c>
      <c r="T9" t="str">
        <f t="shared" ref="T9:T38" si="11">IF(C9="Jeudi",E9," ")</f>
        <v xml:space="preserve"> </v>
      </c>
      <c r="U9" t="str">
        <f t="shared" ref="U9:U38" si="12">IF(C9="Vendredi",E9," ")</f>
        <v xml:space="preserve"> </v>
      </c>
      <c r="V9" t="str">
        <f t="shared" ref="V9:V38" si="13">IF(C9="Samedi",E9," ")</f>
        <v xml:space="preserve"> </v>
      </c>
      <c r="W9" t="str">
        <f t="shared" ref="W9:W38" si="14">IF(C9="Dimanche",E9," ")</f>
        <v xml:space="preserve"> </v>
      </c>
      <c r="Y9">
        <f t="shared" ref="Y9:Y38" si="15">IF(C9="Lundi",F9," ")</f>
        <v>105</v>
      </c>
      <c r="Z9" t="str">
        <f t="shared" ref="Z9:Z38" si="16">IF(C9="Mardi",F9," ")</f>
        <v xml:space="preserve"> </v>
      </c>
      <c r="AA9" t="str">
        <f t="shared" ref="AA9:AA38" si="17">IF(C9="Mercredi",F9," ")</f>
        <v xml:space="preserve"> </v>
      </c>
      <c r="AB9" t="str">
        <f t="shared" ref="AB9:AB38" si="18">IF(C9="Jeudi",F9," ")</f>
        <v xml:space="preserve"> </v>
      </c>
      <c r="AC9" t="str">
        <f t="shared" ref="AC9:AC38" si="19">IF(C9="Vendredi",F9," ")</f>
        <v xml:space="preserve"> </v>
      </c>
      <c r="AD9" t="str">
        <f t="shared" ref="AD9:AD38" si="20">IF(C9="Samedi",F9," ")</f>
        <v xml:space="preserve"> </v>
      </c>
      <c r="AE9" t="str">
        <f t="shared" ref="AE9:AE38" si="21">IF(C9="Dimanche",F9," ")</f>
        <v xml:space="preserve"> </v>
      </c>
      <c r="AG9">
        <f t="shared" ref="AG9:AG38" si="22">IF(C9="Lundi",G9," ")</f>
        <v>154</v>
      </c>
      <c r="AH9" t="str">
        <f t="shared" ref="AH9:AH38" si="23">IF(C9="Mardi",G9," ")</f>
        <v xml:space="preserve"> </v>
      </c>
      <c r="AI9" t="str">
        <f t="shared" ref="AI9:AI38" si="24">IF(C9="Mercredi",G9," ")</f>
        <v xml:space="preserve"> </v>
      </c>
      <c r="AJ9" t="str">
        <f t="shared" ref="AJ9:AJ38" si="25">IF(C9="Jeudi",G9," ")</f>
        <v xml:space="preserve"> </v>
      </c>
      <c r="AK9" t="str">
        <f t="shared" ref="AK9:AK38" si="26">IF(C9="Vendredi",G9," ")</f>
        <v xml:space="preserve"> </v>
      </c>
      <c r="AL9" t="str">
        <f t="shared" ref="AL9:AL38" si="27">IF(C9="Samedi",G9," ")</f>
        <v xml:space="preserve"> </v>
      </c>
      <c r="AM9" t="str">
        <f t="shared" ref="AM9:AM38" si="28">IF(C9="Dimanche",G9," ")</f>
        <v xml:space="preserve"> </v>
      </c>
      <c r="AO9">
        <f t="shared" ref="AO9:AO38" si="29">IF(C9="Lundi",K9," ")</f>
        <v>19.100000000000001</v>
      </c>
      <c r="AP9" t="str">
        <f t="shared" ref="AP9:AP38" si="30">IF(C9="Mardi",K9," ")</f>
        <v xml:space="preserve"> </v>
      </c>
      <c r="AQ9" t="str">
        <f t="shared" ref="AQ9:AQ38" si="31">IF(C9="Mercredi",K9," ")</f>
        <v xml:space="preserve"> </v>
      </c>
      <c r="AR9" t="str">
        <f t="shared" ref="AR9:AR38" si="32">IF(C9="Jeudi",K9," ")</f>
        <v xml:space="preserve"> </v>
      </c>
      <c r="AS9" t="str">
        <f t="shared" ref="AS9:AS38" si="33">IF(C9="Vendredi",K9," ")</f>
        <v xml:space="preserve"> </v>
      </c>
      <c r="AT9" t="str">
        <f t="shared" ref="AT9:AT38" si="34">IF(C9="Samedi",K9," ")</f>
        <v xml:space="preserve"> </v>
      </c>
      <c r="AU9" t="str">
        <f t="shared" ref="AU9:AU38" si="35">IF(C9="Dimanche",K9," ")</f>
        <v xml:space="preserve"> </v>
      </c>
      <c r="AW9">
        <f t="shared" ref="AW9:AW38" si="36">IF(C9="Lundi",L9," ")</f>
        <v>27.2</v>
      </c>
      <c r="AX9" t="str">
        <f t="shared" ref="AX9:AX38" si="37">IF(C9="Mardi",L9," ")</f>
        <v xml:space="preserve"> </v>
      </c>
      <c r="AY9" t="str">
        <f t="shared" ref="AY9:AY38" si="38">IF(C9="Mercredi",L9," ")</f>
        <v xml:space="preserve"> </v>
      </c>
      <c r="AZ9" t="str">
        <f t="shared" ref="AZ9:AZ38" si="39">IF(C9="Jeudi",L9," ")</f>
        <v xml:space="preserve"> </v>
      </c>
      <c r="BA9" t="str">
        <f t="shared" ref="BA9:BA38" si="40">IF(C9="Vendredi",L9," ")</f>
        <v xml:space="preserve"> </v>
      </c>
      <c r="BB9" t="str">
        <f t="shared" ref="BB9:BB38" si="41">IF(C9="Samedi",L9," ")</f>
        <v xml:space="preserve"> </v>
      </c>
      <c r="BC9" t="str">
        <f t="shared" ref="BC9:BC38" si="42">IF(C9="Dimanche",L9," ")</f>
        <v xml:space="preserve"> </v>
      </c>
      <c r="BE9">
        <f t="shared" ref="BE9:BE38" si="43">IF(C9="Lundi",M9," ")</f>
        <v>24.62</v>
      </c>
      <c r="BF9" t="str">
        <f t="shared" ref="BF9:BF38" si="44">IF(C9="Mardi",M9," ")</f>
        <v xml:space="preserve"> </v>
      </c>
      <c r="BG9" t="str">
        <f t="shared" ref="BG9:BG38" si="45">IF(C9="Mercredi",M9," ")</f>
        <v xml:space="preserve"> </v>
      </c>
      <c r="BH9" t="str">
        <f t="shared" ref="BH9:BH38" si="46">IF(C9="Jeudi",M9," ")</f>
        <v xml:space="preserve"> </v>
      </c>
      <c r="BI9" t="str">
        <f t="shared" ref="BI9:BI38" si="47">IF(C9="Vendredi",M9," ")</f>
        <v xml:space="preserve"> </v>
      </c>
      <c r="BJ9" t="str">
        <f t="shared" ref="BJ9:BJ38" si="48">IF(C9="Samedi",M9," ")</f>
        <v xml:space="preserve"> </v>
      </c>
      <c r="BK9" t="str">
        <f t="shared" ref="BK9:BK38" si="49">IF(C9="Dimanche",M9," ")</f>
        <v xml:space="preserve"> </v>
      </c>
    </row>
    <row r="10" spans="2:63" x14ac:dyDescent="0.2">
      <c r="B10" s="13">
        <f t="shared" si="1"/>
        <v>2</v>
      </c>
      <c r="C10" s="14" t="str">
        <f t="shared" si="0"/>
        <v>Mardi</v>
      </c>
      <c r="D10" s="17">
        <v>42738</v>
      </c>
      <c r="E10" s="52"/>
      <c r="F10" s="53">
        <v>111</v>
      </c>
      <c r="G10" s="19">
        <f t="shared" si="2"/>
        <v>111</v>
      </c>
      <c r="H10" s="53"/>
      <c r="I10" s="52">
        <v>3230</v>
      </c>
      <c r="J10" s="20">
        <f t="shared" si="3"/>
        <v>3230</v>
      </c>
      <c r="K10" s="21" t="str">
        <f t="shared" si="4"/>
        <v xml:space="preserve"> </v>
      </c>
      <c r="L10" s="22">
        <f t="shared" si="5"/>
        <v>29.1</v>
      </c>
      <c r="M10" s="21">
        <f t="shared" si="6"/>
        <v>29.1</v>
      </c>
      <c r="N10" s="54">
        <v>20.95</v>
      </c>
      <c r="O10" s="22">
        <f t="shared" si="7"/>
        <v>8.1500000000000021</v>
      </c>
      <c r="P10">
        <v>4</v>
      </c>
      <c r="Q10" t="str">
        <f t="shared" si="8"/>
        <v xml:space="preserve"> </v>
      </c>
      <c r="R10">
        <f t="shared" si="9"/>
        <v>0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>
        <f t="shared" si="16"/>
        <v>111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>
        <f t="shared" si="23"/>
        <v>111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>
        <f t="shared" si="37"/>
        <v>29.1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>
        <f t="shared" si="44"/>
        <v>29.1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1"/>
        <v>3</v>
      </c>
      <c r="C11" s="14" t="str">
        <f t="shared" si="0"/>
        <v>Mercredi</v>
      </c>
      <c r="D11" s="17">
        <v>42739</v>
      </c>
      <c r="E11" s="52"/>
      <c r="F11" s="53"/>
      <c r="G11" s="19">
        <f t="shared" si="2"/>
        <v>0</v>
      </c>
      <c r="H11" s="53"/>
      <c r="I11" s="52"/>
      <c r="J11" s="20">
        <f t="shared" si="3"/>
        <v>0</v>
      </c>
      <c r="K11" s="21" t="str">
        <f t="shared" si="4"/>
        <v xml:space="preserve"> </v>
      </c>
      <c r="L11" s="22" t="str">
        <f t="shared" si="5"/>
        <v xml:space="preserve"> </v>
      </c>
      <c r="M11" s="21" t="str">
        <f t="shared" si="6"/>
        <v xml:space="preserve"> </v>
      </c>
      <c r="N11" s="54"/>
      <c r="O11" s="22" t="str">
        <f t="shared" si="7"/>
        <v xml:space="preserve"> 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>
        <f t="shared" si="10"/>
        <v>0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>
        <f t="shared" si="17"/>
        <v>0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>
        <f t="shared" si="24"/>
        <v>0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1"/>
        <v>4</v>
      </c>
      <c r="C12" s="14" t="str">
        <f t="shared" si="0"/>
        <v>Jeudi</v>
      </c>
      <c r="D12" s="17">
        <v>42740</v>
      </c>
      <c r="E12" s="52">
        <v>56</v>
      </c>
      <c r="F12" s="53">
        <v>42</v>
      </c>
      <c r="G12" s="19">
        <f t="shared" si="2"/>
        <v>98</v>
      </c>
      <c r="H12" s="53">
        <v>1061</v>
      </c>
      <c r="I12" s="52">
        <v>859</v>
      </c>
      <c r="J12" s="20">
        <f t="shared" si="3"/>
        <v>1920</v>
      </c>
      <c r="K12" s="21">
        <f t="shared" si="4"/>
        <v>18.95</v>
      </c>
      <c r="L12" s="22">
        <f t="shared" si="5"/>
        <v>20.45</v>
      </c>
      <c r="M12" s="21">
        <f t="shared" si="6"/>
        <v>19.59</v>
      </c>
      <c r="N12" s="54">
        <v>13.91</v>
      </c>
      <c r="O12" s="22">
        <f t="shared" si="7"/>
        <v>5.68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>
        <f t="shared" si="11"/>
        <v>56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>
        <f t="shared" si="18"/>
        <v>42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>
        <f t="shared" si="25"/>
        <v>98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>
        <f t="shared" si="32"/>
        <v>18.95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>
        <f t="shared" si="39"/>
        <v>20.45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>
        <f t="shared" si="46"/>
        <v>19.59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1"/>
        <v>5</v>
      </c>
      <c r="C13" s="14" t="str">
        <f t="shared" si="0"/>
        <v>Vendredi</v>
      </c>
      <c r="D13" s="17">
        <v>42741</v>
      </c>
      <c r="E13" s="52">
        <v>76</v>
      </c>
      <c r="F13" s="53">
        <v>32</v>
      </c>
      <c r="G13" s="19">
        <f t="shared" si="2"/>
        <v>108</v>
      </c>
      <c r="H13" s="53">
        <v>1436</v>
      </c>
      <c r="I13" s="52">
        <v>691</v>
      </c>
      <c r="J13" s="20">
        <f t="shared" si="3"/>
        <v>2127</v>
      </c>
      <c r="K13" s="21">
        <f t="shared" si="4"/>
        <v>18.89</v>
      </c>
      <c r="L13" s="22">
        <f t="shared" si="5"/>
        <v>21.59</v>
      </c>
      <c r="M13" s="21">
        <f t="shared" si="6"/>
        <v>19.690000000000001</v>
      </c>
      <c r="N13" s="54">
        <v>14.18</v>
      </c>
      <c r="O13" s="22">
        <f t="shared" si="7"/>
        <v>5.5100000000000016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>
        <f t="shared" si="12"/>
        <v>76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>
        <f t="shared" si="19"/>
        <v>32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>
        <f t="shared" si="26"/>
        <v>108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>
        <f t="shared" si="33"/>
        <v>18.89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>
        <f t="shared" si="40"/>
        <v>21.59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>
        <f t="shared" si="47"/>
        <v>19.690000000000001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1"/>
        <v>6</v>
      </c>
      <c r="C14" s="14" t="str">
        <f t="shared" si="0"/>
        <v>Samedi</v>
      </c>
      <c r="D14" s="17">
        <v>42742</v>
      </c>
      <c r="E14" s="52">
        <v>66</v>
      </c>
      <c r="F14" s="53">
        <v>55</v>
      </c>
      <c r="G14" s="19">
        <f t="shared" si="2"/>
        <v>121</v>
      </c>
      <c r="H14" s="53">
        <v>1228</v>
      </c>
      <c r="I14" s="52">
        <v>1166</v>
      </c>
      <c r="J14" s="20">
        <f t="shared" si="3"/>
        <v>2394</v>
      </c>
      <c r="K14" s="21">
        <f t="shared" si="4"/>
        <v>18.61</v>
      </c>
      <c r="L14" s="22">
        <f t="shared" si="5"/>
        <v>21.2</v>
      </c>
      <c r="M14" s="21">
        <f t="shared" si="6"/>
        <v>19.79</v>
      </c>
      <c r="N14" s="54">
        <v>14.45</v>
      </c>
      <c r="O14" s="22">
        <f t="shared" si="7"/>
        <v>5.34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>
        <f t="shared" si="13"/>
        <v>66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>
        <f t="shared" si="20"/>
        <v>55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>
        <f t="shared" si="27"/>
        <v>121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>
        <f t="shared" si="34"/>
        <v>18.61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>
        <f t="shared" si="41"/>
        <v>21.2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>
        <f t="shared" si="48"/>
        <v>19.79</v>
      </c>
      <c r="BK14" t="str">
        <f t="shared" si="49"/>
        <v xml:space="preserve"> </v>
      </c>
    </row>
    <row r="15" spans="2:63" x14ac:dyDescent="0.2">
      <c r="B15" s="13">
        <f t="shared" si="1"/>
        <v>7</v>
      </c>
      <c r="C15" s="14" t="str">
        <f t="shared" si="0"/>
        <v>Dimanche</v>
      </c>
      <c r="D15" s="17">
        <v>42743</v>
      </c>
      <c r="E15" s="52">
        <v>78</v>
      </c>
      <c r="F15" s="53">
        <v>51</v>
      </c>
      <c r="G15" s="19">
        <f t="shared" si="2"/>
        <v>129</v>
      </c>
      <c r="H15" s="53">
        <v>1474</v>
      </c>
      <c r="I15" s="52">
        <v>1086</v>
      </c>
      <c r="J15" s="20">
        <f t="shared" si="3"/>
        <v>2560</v>
      </c>
      <c r="K15" s="21">
        <f t="shared" si="4"/>
        <v>18.899999999999999</v>
      </c>
      <c r="L15" s="22">
        <f t="shared" si="5"/>
        <v>21.29</v>
      </c>
      <c r="M15" s="21">
        <f t="shared" si="6"/>
        <v>19.84</v>
      </c>
      <c r="N15" s="54">
        <v>14.48</v>
      </c>
      <c r="O15" s="22">
        <f t="shared" si="7"/>
        <v>5.3599999999999994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>
        <f t="shared" si="14"/>
        <v>78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>
        <f t="shared" si="21"/>
        <v>51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>
        <f t="shared" si="28"/>
        <v>129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>
        <f t="shared" si="35"/>
        <v>18.899999999999999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>
        <f t="shared" si="42"/>
        <v>21.29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>
        <f t="shared" si="49"/>
        <v>19.84</v>
      </c>
    </row>
    <row r="16" spans="2:63" x14ac:dyDescent="0.2">
      <c r="B16" s="13">
        <f t="shared" si="1"/>
        <v>1</v>
      </c>
      <c r="C16" s="14" t="str">
        <f t="shared" si="0"/>
        <v>Lundi</v>
      </c>
      <c r="D16" s="17">
        <v>42744</v>
      </c>
      <c r="E16" s="52">
        <v>42</v>
      </c>
      <c r="F16" s="53">
        <v>109</v>
      </c>
      <c r="G16" s="19">
        <f t="shared" si="2"/>
        <v>151</v>
      </c>
      <c r="H16" s="53">
        <v>794</v>
      </c>
      <c r="I16" s="52">
        <v>3096</v>
      </c>
      <c r="J16" s="20">
        <f t="shared" si="3"/>
        <v>3890</v>
      </c>
      <c r="K16" s="21">
        <f t="shared" si="4"/>
        <v>18.899999999999999</v>
      </c>
      <c r="L16" s="22">
        <f t="shared" si="5"/>
        <v>28.4</v>
      </c>
      <c r="M16" s="21">
        <f t="shared" si="6"/>
        <v>25.76</v>
      </c>
      <c r="N16" s="54">
        <v>19.579999999999998</v>
      </c>
      <c r="O16" s="22">
        <f t="shared" si="7"/>
        <v>6.1800000000000033</v>
      </c>
      <c r="P16">
        <v>10</v>
      </c>
      <c r="Q16">
        <f t="shared" si="8"/>
        <v>42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>
        <f t="shared" si="15"/>
        <v>109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>
        <f t="shared" si="22"/>
        <v>151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>
        <f t="shared" si="29"/>
        <v>18.899999999999999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>
        <f t="shared" si="36"/>
        <v>28.4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>
        <f t="shared" si="43"/>
        <v>25.76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1"/>
        <v>2</v>
      </c>
      <c r="C17" s="14" t="str">
        <f t="shared" si="0"/>
        <v>Mardi</v>
      </c>
      <c r="D17" s="17">
        <v>42745</v>
      </c>
      <c r="E17" s="52"/>
      <c r="F17" s="53">
        <v>102</v>
      </c>
      <c r="G17" s="19">
        <f t="shared" si="2"/>
        <v>102</v>
      </c>
      <c r="H17" s="53"/>
      <c r="I17" s="52">
        <v>2927</v>
      </c>
      <c r="J17" s="20">
        <f t="shared" si="3"/>
        <v>2927</v>
      </c>
      <c r="K17" s="21" t="str">
        <f t="shared" si="4"/>
        <v xml:space="preserve"> </v>
      </c>
      <c r="L17" s="22">
        <f t="shared" si="5"/>
        <v>28.7</v>
      </c>
      <c r="M17" s="21">
        <f t="shared" si="6"/>
        <v>28.7</v>
      </c>
      <c r="N17" s="54">
        <v>22.1</v>
      </c>
      <c r="O17" s="22">
        <f t="shared" si="7"/>
        <v>6.5999999999999979</v>
      </c>
      <c r="P17">
        <v>11</v>
      </c>
      <c r="Q17" t="str">
        <f t="shared" si="8"/>
        <v xml:space="preserve"> </v>
      </c>
      <c r="R17">
        <f t="shared" si="9"/>
        <v>0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>
        <f t="shared" si="16"/>
        <v>102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>
        <f t="shared" si="23"/>
        <v>102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>
        <f t="shared" si="37"/>
        <v>28.7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>
        <f t="shared" si="44"/>
        <v>28.7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1"/>
        <v>3</v>
      </c>
      <c r="C18" s="14" t="str">
        <f t="shared" si="0"/>
        <v>Mercredi</v>
      </c>
      <c r="D18" s="17">
        <v>42746</v>
      </c>
      <c r="E18" s="52"/>
      <c r="F18" s="53"/>
      <c r="G18" s="19">
        <f t="shared" si="2"/>
        <v>0</v>
      </c>
      <c r="H18" s="53"/>
      <c r="I18" s="52"/>
      <c r="J18" s="20">
        <f t="shared" si="3"/>
        <v>0</v>
      </c>
      <c r="K18" s="21" t="str">
        <f t="shared" si="4"/>
        <v xml:space="preserve"> </v>
      </c>
      <c r="L18" s="22" t="str">
        <f t="shared" si="5"/>
        <v xml:space="preserve"> </v>
      </c>
      <c r="M18" s="21" t="str">
        <f t="shared" si="6"/>
        <v xml:space="preserve"> </v>
      </c>
      <c r="N18" s="54"/>
      <c r="O18" s="22" t="str">
        <f t="shared" si="7"/>
        <v xml:space="preserve"> 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>
        <f t="shared" si="10"/>
        <v>0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>
        <f t="shared" si="17"/>
        <v>0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>
        <f t="shared" si="24"/>
        <v>0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1"/>
        <v>4</v>
      </c>
      <c r="C19" s="14" t="str">
        <f t="shared" si="0"/>
        <v>Jeudi</v>
      </c>
      <c r="D19" s="17">
        <v>42747</v>
      </c>
      <c r="E19" s="52">
        <v>58</v>
      </c>
      <c r="F19" s="53">
        <v>48</v>
      </c>
      <c r="G19" s="19">
        <f t="shared" si="2"/>
        <v>106</v>
      </c>
      <c r="H19" s="53">
        <f>58*19</f>
        <v>1102</v>
      </c>
      <c r="I19" s="52">
        <f>48*20.5</f>
        <v>984</v>
      </c>
      <c r="J19" s="20">
        <f t="shared" si="3"/>
        <v>2086</v>
      </c>
      <c r="K19" s="21">
        <f t="shared" si="4"/>
        <v>19</v>
      </c>
      <c r="L19" s="22">
        <f t="shared" si="5"/>
        <v>20.5</v>
      </c>
      <c r="M19" s="21">
        <f t="shared" si="6"/>
        <v>19.68</v>
      </c>
      <c r="N19" s="54">
        <v>14.16</v>
      </c>
      <c r="O19" s="22">
        <f t="shared" si="7"/>
        <v>5.52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>
        <f t="shared" si="11"/>
        <v>58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>
        <f t="shared" si="18"/>
        <v>48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>
        <f t="shared" si="25"/>
        <v>106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>
        <f t="shared" si="32"/>
        <v>19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>
        <f t="shared" si="39"/>
        <v>20.5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>
        <f t="shared" si="46"/>
        <v>19.68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1"/>
        <v>5</v>
      </c>
      <c r="C20" s="14" t="str">
        <f t="shared" si="0"/>
        <v>Vendredi</v>
      </c>
      <c r="D20" s="17">
        <v>42748</v>
      </c>
      <c r="E20" s="52">
        <v>77</v>
      </c>
      <c r="F20" s="53">
        <v>30</v>
      </c>
      <c r="G20" s="19">
        <f t="shared" si="2"/>
        <v>107</v>
      </c>
      <c r="H20" s="53">
        <v>1517</v>
      </c>
      <c r="I20" s="52">
        <f>30*20.6</f>
        <v>618</v>
      </c>
      <c r="J20" s="20">
        <f t="shared" si="3"/>
        <v>2135</v>
      </c>
      <c r="K20" s="21">
        <f t="shared" si="4"/>
        <v>19.7</v>
      </c>
      <c r="L20" s="22">
        <f t="shared" si="5"/>
        <v>20.6</v>
      </c>
      <c r="M20" s="21">
        <f t="shared" si="6"/>
        <v>19.95</v>
      </c>
      <c r="N20" s="54">
        <v>14.56</v>
      </c>
      <c r="O20" s="22">
        <f t="shared" si="7"/>
        <v>5.3899999999999988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>
        <f t="shared" si="12"/>
        <v>77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>
        <f t="shared" si="19"/>
        <v>30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>
        <f t="shared" si="26"/>
        <v>107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>
        <f t="shared" si="33"/>
        <v>19.7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>
        <f t="shared" si="40"/>
        <v>20.6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>
        <f t="shared" si="47"/>
        <v>19.95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1"/>
        <v>6</v>
      </c>
      <c r="C21" s="14" t="str">
        <f t="shared" si="0"/>
        <v>Samedi</v>
      </c>
      <c r="D21" s="17">
        <v>42749</v>
      </c>
      <c r="E21" s="52">
        <v>69</v>
      </c>
      <c r="F21" s="53">
        <v>57</v>
      </c>
      <c r="G21" s="19">
        <f t="shared" si="2"/>
        <v>126</v>
      </c>
      <c r="H21" s="53">
        <v>1304</v>
      </c>
      <c r="I21" s="52">
        <v>1226</v>
      </c>
      <c r="J21" s="20">
        <f t="shared" si="3"/>
        <v>2530</v>
      </c>
      <c r="K21" s="21">
        <f t="shared" si="4"/>
        <v>18.899999999999999</v>
      </c>
      <c r="L21" s="22">
        <f t="shared" si="5"/>
        <v>21.51</v>
      </c>
      <c r="M21" s="21">
        <f t="shared" si="6"/>
        <v>20.079999999999998</v>
      </c>
      <c r="N21" s="54">
        <v>14.86</v>
      </c>
      <c r="O21" s="22">
        <f t="shared" si="7"/>
        <v>5.2199999999999989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>
        <f t="shared" si="13"/>
        <v>69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>
        <f t="shared" si="20"/>
        <v>57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>
        <f t="shared" si="27"/>
        <v>126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>
        <f t="shared" si="34"/>
        <v>18.899999999999999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>
        <f t="shared" si="41"/>
        <v>21.51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>
        <f t="shared" si="48"/>
        <v>20.079999999999998</v>
      </c>
      <c r="BK21" t="str">
        <f t="shared" si="49"/>
        <v xml:space="preserve"> </v>
      </c>
    </row>
    <row r="22" spans="2:63" x14ac:dyDescent="0.2">
      <c r="B22" s="13">
        <f t="shared" si="1"/>
        <v>7</v>
      </c>
      <c r="C22" s="14" t="str">
        <f t="shared" si="0"/>
        <v>Dimanche</v>
      </c>
      <c r="D22" s="17">
        <v>42750</v>
      </c>
      <c r="E22" s="52">
        <v>78</v>
      </c>
      <c r="F22" s="53">
        <v>62</v>
      </c>
      <c r="G22" s="19">
        <f t="shared" si="2"/>
        <v>140</v>
      </c>
      <c r="H22" s="53">
        <v>1661</v>
      </c>
      <c r="I22" s="52">
        <v>1407</v>
      </c>
      <c r="J22" s="20">
        <f t="shared" si="3"/>
        <v>3068</v>
      </c>
      <c r="K22" s="21">
        <f t="shared" si="4"/>
        <v>21.29</v>
      </c>
      <c r="L22" s="22">
        <f t="shared" si="5"/>
        <v>22.69</v>
      </c>
      <c r="M22" s="21">
        <f t="shared" si="6"/>
        <v>21.91</v>
      </c>
      <c r="N22" s="54">
        <v>15.77</v>
      </c>
      <c r="O22" s="22">
        <f t="shared" si="7"/>
        <v>6.1400000000000006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>
        <f t="shared" si="14"/>
        <v>78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>
        <f t="shared" si="21"/>
        <v>62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>
        <f t="shared" si="28"/>
        <v>140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>
        <f t="shared" si="35"/>
        <v>21.29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>
        <f t="shared" si="42"/>
        <v>22.69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>
        <f t="shared" si="49"/>
        <v>21.91</v>
      </c>
    </row>
    <row r="23" spans="2:63" x14ac:dyDescent="0.2">
      <c r="B23" s="13">
        <f t="shared" si="1"/>
        <v>1</v>
      </c>
      <c r="C23" s="14" t="str">
        <f t="shared" si="0"/>
        <v>Lundi</v>
      </c>
      <c r="D23" s="17">
        <v>42751</v>
      </c>
      <c r="E23" s="52">
        <v>51</v>
      </c>
      <c r="F23" s="53">
        <v>117</v>
      </c>
      <c r="G23" s="19">
        <f t="shared" si="2"/>
        <v>168</v>
      </c>
      <c r="H23" s="53">
        <v>1005</v>
      </c>
      <c r="I23" s="52">
        <v>2773</v>
      </c>
      <c r="J23" s="20">
        <f t="shared" si="3"/>
        <v>3778</v>
      </c>
      <c r="K23" s="21">
        <f t="shared" si="4"/>
        <v>19.71</v>
      </c>
      <c r="L23" s="22">
        <f t="shared" si="5"/>
        <v>23.7</v>
      </c>
      <c r="M23" s="21">
        <f t="shared" si="6"/>
        <v>22.49</v>
      </c>
      <c r="N23" s="54">
        <v>17.54</v>
      </c>
      <c r="O23" s="22">
        <f t="shared" si="7"/>
        <v>4.9499999999999993</v>
      </c>
      <c r="P23">
        <v>17</v>
      </c>
      <c r="Q23">
        <f t="shared" si="8"/>
        <v>51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>
        <f t="shared" si="15"/>
        <v>117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>
        <f t="shared" si="22"/>
        <v>168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>
        <f t="shared" si="29"/>
        <v>19.71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>
        <f t="shared" si="36"/>
        <v>23.7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>
        <f t="shared" si="43"/>
        <v>22.49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1"/>
        <v>2</v>
      </c>
      <c r="C24" s="14" t="str">
        <f t="shared" si="0"/>
        <v>Mardi</v>
      </c>
      <c r="D24" s="17">
        <v>42752</v>
      </c>
      <c r="E24" s="52"/>
      <c r="F24" s="53">
        <v>121</v>
      </c>
      <c r="G24" s="19">
        <f t="shared" si="2"/>
        <v>121</v>
      </c>
      <c r="H24" s="53"/>
      <c r="I24" s="52">
        <v>3473</v>
      </c>
      <c r="J24" s="20">
        <f t="shared" si="3"/>
        <v>3473</v>
      </c>
      <c r="K24" s="21" t="str">
        <f t="shared" si="4"/>
        <v xml:space="preserve"> </v>
      </c>
      <c r="L24" s="22">
        <f t="shared" si="5"/>
        <v>28.7</v>
      </c>
      <c r="M24" s="21">
        <f t="shared" si="6"/>
        <v>28.7</v>
      </c>
      <c r="N24" s="54">
        <v>22.1</v>
      </c>
      <c r="O24" s="22">
        <f t="shared" si="7"/>
        <v>6.5999999999999979</v>
      </c>
      <c r="P24">
        <v>18</v>
      </c>
      <c r="Q24" t="str">
        <f t="shared" si="8"/>
        <v xml:space="preserve"> </v>
      </c>
      <c r="R24">
        <f t="shared" si="9"/>
        <v>0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>
        <f t="shared" si="16"/>
        <v>121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>
        <f t="shared" si="23"/>
        <v>121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>
        <f t="shared" si="37"/>
        <v>28.7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>
        <f t="shared" si="44"/>
        <v>28.7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1"/>
        <v>3</v>
      </c>
      <c r="C25" s="14" t="str">
        <f t="shared" si="0"/>
        <v>Mercredi</v>
      </c>
      <c r="D25" s="17">
        <v>42753</v>
      </c>
      <c r="E25" s="52"/>
      <c r="F25" s="53"/>
      <c r="G25" s="19">
        <f t="shared" si="2"/>
        <v>0</v>
      </c>
      <c r="H25" s="53"/>
      <c r="I25" s="52"/>
      <c r="J25" s="20">
        <f t="shared" si="3"/>
        <v>0</v>
      </c>
      <c r="K25" s="21" t="str">
        <f t="shared" si="4"/>
        <v xml:space="preserve"> </v>
      </c>
      <c r="L25" s="22" t="str">
        <f t="shared" si="5"/>
        <v xml:space="preserve"> </v>
      </c>
      <c r="M25" s="21" t="str">
        <f t="shared" si="6"/>
        <v xml:space="preserve"> </v>
      </c>
      <c r="N25" s="54"/>
      <c r="O25" s="22" t="str">
        <f t="shared" si="7"/>
        <v xml:space="preserve"> 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>
        <f t="shared" si="10"/>
        <v>0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>
        <f t="shared" si="17"/>
        <v>0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>
        <f t="shared" si="24"/>
        <v>0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1"/>
        <v>4</v>
      </c>
      <c r="C26" s="14" t="str">
        <f t="shared" si="0"/>
        <v>Jeudi</v>
      </c>
      <c r="D26" s="17">
        <v>42754</v>
      </c>
      <c r="E26" s="52">
        <v>54</v>
      </c>
      <c r="F26" s="53">
        <v>42</v>
      </c>
      <c r="G26" s="19">
        <f t="shared" si="2"/>
        <v>96</v>
      </c>
      <c r="H26" s="53">
        <v>983</v>
      </c>
      <c r="I26" s="52">
        <v>878</v>
      </c>
      <c r="J26" s="20">
        <f t="shared" si="3"/>
        <v>1861</v>
      </c>
      <c r="K26" s="21">
        <f t="shared" si="4"/>
        <v>18.2</v>
      </c>
      <c r="L26" s="22">
        <f t="shared" si="5"/>
        <v>20.9</v>
      </c>
      <c r="M26" s="21">
        <f t="shared" si="6"/>
        <v>19.39</v>
      </c>
      <c r="N26" s="54">
        <v>13.77</v>
      </c>
      <c r="O26" s="22">
        <f t="shared" si="7"/>
        <v>5.620000000000001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>
        <f t="shared" si="11"/>
        <v>54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>
        <f t="shared" si="18"/>
        <v>42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>
        <f t="shared" si="25"/>
        <v>96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>
        <f t="shared" si="32"/>
        <v>18.2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>
        <f t="shared" si="39"/>
        <v>20.9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>
        <f t="shared" si="46"/>
        <v>19.39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1"/>
        <v>5</v>
      </c>
      <c r="C27" s="14" t="str">
        <f t="shared" si="0"/>
        <v>Vendredi</v>
      </c>
      <c r="D27" s="17">
        <v>42755</v>
      </c>
      <c r="E27" s="52">
        <v>74</v>
      </c>
      <c r="F27" s="53">
        <v>36</v>
      </c>
      <c r="G27" s="19">
        <f t="shared" si="2"/>
        <v>110</v>
      </c>
      <c r="H27" s="53">
        <v>1399</v>
      </c>
      <c r="I27" s="52">
        <f>36*21</f>
        <v>756</v>
      </c>
      <c r="J27" s="20">
        <f t="shared" si="3"/>
        <v>2155</v>
      </c>
      <c r="K27" s="21">
        <f t="shared" si="4"/>
        <v>18.91</v>
      </c>
      <c r="L27" s="22">
        <f t="shared" si="5"/>
        <v>21</v>
      </c>
      <c r="M27" s="21">
        <f t="shared" si="6"/>
        <v>19.59</v>
      </c>
      <c r="N27" s="54">
        <v>14.1</v>
      </c>
      <c r="O27" s="22">
        <f t="shared" si="7"/>
        <v>5.49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>
        <f t="shared" si="12"/>
        <v>74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>
        <f t="shared" si="19"/>
        <v>36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>
        <f t="shared" si="26"/>
        <v>110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>
        <f t="shared" si="33"/>
        <v>18.91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>
        <f t="shared" si="40"/>
        <v>21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>
        <f t="shared" si="47"/>
        <v>19.59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1"/>
        <v>6</v>
      </c>
      <c r="C28" s="14" t="str">
        <f t="shared" si="0"/>
        <v>Samedi</v>
      </c>
      <c r="D28" s="17">
        <v>42756</v>
      </c>
      <c r="E28" s="52">
        <v>64</v>
      </c>
      <c r="F28" s="53">
        <v>52</v>
      </c>
      <c r="G28" s="19">
        <f t="shared" si="2"/>
        <v>116</v>
      </c>
      <c r="H28" s="53">
        <v>1229</v>
      </c>
      <c r="I28" s="52">
        <v>1123</v>
      </c>
      <c r="J28" s="20">
        <f t="shared" si="3"/>
        <v>2352</v>
      </c>
      <c r="K28" s="21">
        <f t="shared" si="4"/>
        <v>19.2</v>
      </c>
      <c r="L28" s="22">
        <f t="shared" si="5"/>
        <v>21.6</v>
      </c>
      <c r="M28" s="21">
        <f t="shared" si="6"/>
        <v>20.28</v>
      </c>
      <c r="N28" s="54">
        <v>14.4</v>
      </c>
      <c r="O28" s="22">
        <f t="shared" si="7"/>
        <v>5.8800000000000008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>
        <f t="shared" si="13"/>
        <v>64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>
        <f t="shared" si="20"/>
        <v>52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>
        <f t="shared" si="27"/>
        <v>116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>
        <f t="shared" si="34"/>
        <v>19.2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>
        <f t="shared" si="41"/>
        <v>21.6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>
        <f t="shared" si="48"/>
        <v>20.28</v>
      </c>
      <c r="BK28" t="str">
        <f t="shared" si="49"/>
        <v xml:space="preserve"> </v>
      </c>
    </row>
    <row r="29" spans="2:63" x14ac:dyDescent="0.2">
      <c r="B29" s="13">
        <f t="shared" si="1"/>
        <v>7</v>
      </c>
      <c r="C29" s="14" t="str">
        <f t="shared" si="0"/>
        <v>Dimanche</v>
      </c>
      <c r="D29" s="17">
        <v>42757</v>
      </c>
      <c r="E29" s="52">
        <v>77</v>
      </c>
      <c r="F29" s="53">
        <v>62</v>
      </c>
      <c r="G29" s="19">
        <f t="shared" si="2"/>
        <v>139</v>
      </c>
      <c r="H29" s="53">
        <v>1440</v>
      </c>
      <c r="I29" s="52">
        <f>62*23</f>
        <v>1426</v>
      </c>
      <c r="J29" s="20">
        <f t="shared" si="3"/>
        <v>2866</v>
      </c>
      <c r="K29" s="21">
        <f t="shared" si="4"/>
        <v>18.7</v>
      </c>
      <c r="L29" s="22">
        <f t="shared" si="5"/>
        <v>23</v>
      </c>
      <c r="M29" s="21">
        <f t="shared" si="6"/>
        <v>20.62</v>
      </c>
      <c r="N29" s="54">
        <v>15.26</v>
      </c>
      <c r="O29" s="22">
        <f t="shared" si="7"/>
        <v>5.3600000000000012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>
        <f t="shared" si="14"/>
        <v>77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>
        <f t="shared" si="21"/>
        <v>62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>
        <f t="shared" si="28"/>
        <v>139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>
        <f t="shared" si="35"/>
        <v>18.7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>
        <f t="shared" si="42"/>
        <v>23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>
        <f t="shared" si="49"/>
        <v>20.62</v>
      </c>
    </row>
    <row r="30" spans="2:63" x14ac:dyDescent="0.2">
      <c r="B30" s="13">
        <f t="shared" si="1"/>
        <v>1</v>
      </c>
      <c r="C30" s="14" t="str">
        <f t="shared" si="0"/>
        <v>Lundi</v>
      </c>
      <c r="D30" s="17">
        <v>42758</v>
      </c>
      <c r="E30" s="52">
        <v>44</v>
      </c>
      <c r="F30" s="53">
        <v>103</v>
      </c>
      <c r="G30" s="19">
        <f t="shared" si="2"/>
        <v>147</v>
      </c>
      <c r="H30" s="53">
        <v>906</v>
      </c>
      <c r="I30" s="52">
        <v>2874</v>
      </c>
      <c r="J30" s="20">
        <f t="shared" si="3"/>
        <v>3780</v>
      </c>
      <c r="K30" s="21">
        <f t="shared" si="4"/>
        <v>20.59</v>
      </c>
      <c r="L30" s="22">
        <f t="shared" si="5"/>
        <v>27.9</v>
      </c>
      <c r="M30" s="21">
        <f t="shared" si="6"/>
        <v>25.71</v>
      </c>
      <c r="N30" s="54">
        <v>19.54</v>
      </c>
      <c r="O30" s="22">
        <f t="shared" si="7"/>
        <v>6.1700000000000017</v>
      </c>
      <c r="P30">
        <v>24</v>
      </c>
      <c r="Q30">
        <f t="shared" si="8"/>
        <v>44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>
        <f t="shared" si="15"/>
        <v>103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>
        <f t="shared" si="22"/>
        <v>147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>
        <f t="shared" si="29"/>
        <v>20.59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>
        <f t="shared" si="36"/>
        <v>27.9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>
        <f t="shared" si="43"/>
        <v>25.71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1"/>
        <v>2</v>
      </c>
      <c r="C31" s="14" t="str">
        <f t="shared" si="0"/>
        <v>Mardi</v>
      </c>
      <c r="D31" s="17">
        <v>42759</v>
      </c>
      <c r="E31" s="52"/>
      <c r="F31" s="53">
        <v>107</v>
      </c>
      <c r="G31" s="19">
        <f t="shared" si="2"/>
        <v>107</v>
      </c>
      <c r="H31" s="53"/>
      <c r="I31" s="52">
        <f>107*29</f>
        <v>3103</v>
      </c>
      <c r="J31" s="20">
        <f t="shared" si="3"/>
        <v>3103</v>
      </c>
      <c r="K31" s="21" t="str">
        <f t="shared" si="4"/>
        <v xml:space="preserve"> </v>
      </c>
      <c r="L31" s="22">
        <f t="shared" si="5"/>
        <v>29</v>
      </c>
      <c r="M31" s="21">
        <f t="shared" si="6"/>
        <v>29</v>
      </c>
      <c r="N31" s="54">
        <f>M31*76%</f>
        <v>22.04</v>
      </c>
      <c r="O31" s="22">
        <f t="shared" si="7"/>
        <v>6.9600000000000009</v>
      </c>
      <c r="P31">
        <v>25</v>
      </c>
      <c r="Q31" t="str">
        <f t="shared" si="8"/>
        <v xml:space="preserve"> </v>
      </c>
      <c r="R31">
        <f t="shared" si="9"/>
        <v>0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>
        <f t="shared" si="16"/>
        <v>107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>
        <f t="shared" si="23"/>
        <v>107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>
        <f t="shared" si="37"/>
        <v>29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>
        <f t="shared" si="44"/>
        <v>29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1"/>
        <v>3</v>
      </c>
      <c r="C32" s="14" t="str">
        <f t="shared" si="0"/>
        <v>Mercredi</v>
      </c>
      <c r="D32" s="17">
        <v>42760</v>
      </c>
      <c r="E32" s="52"/>
      <c r="F32" s="53"/>
      <c r="G32" s="19">
        <f t="shared" si="2"/>
        <v>0</v>
      </c>
      <c r="H32" s="53"/>
      <c r="I32" s="52"/>
      <c r="J32" s="20">
        <f t="shared" si="3"/>
        <v>0</v>
      </c>
      <c r="K32" s="21" t="str">
        <f t="shared" si="4"/>
        <v xml:space="preserve"> </v>
      </c>
      <c r="L32" s="22" t="str">
        <f t="shared" si="5"/>
        <v xml:space="preserve"> </v>
      </c>
      <c r="M32" s="21" t="str">
        <f t="shared" si="6"/>
        <v xml:space="preserve"> </v>
      </c>
      <c r="N32" s="54"/>
      <c r="O32" s="22" t="str">
        <f t="shared" si="7"/>
        <v xml:space="preserve"> 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>
        <f t="shared" si="10"/>
        <v>0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>
        <f t="shared" si="17"/>
        <v>0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>
        <f t="shared" si="24"/>
        <v>0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1"/>
        <v>4</v>
      </c>
      <c r="C33" s="14" t="str">
        <f t="shared" si="0"/>
        <v>Jeudi</v>
      </c>
      <c r="D33" s="17">
        <v>42761</v>
      </c>
      <c r="E33" s="52">
        <v>57</v>
      </c>
      <c r="F33" s="53">
        <v>41</v>
      </c>
      <c r="G33" s="19">
        <f t="shared" si="2"/>
        <v>98</v>
      </c>
      <c r="H33" s="53">
        <v>1094</v>
      </c>
      <c r="I33" s="52">
        <v>865</v>
      </c>
      <c r="J33" s="20">
        <f t="shared" si="3"/>
        <v>1959</v>
      </c>
      <c r="K33" s="21">
        <f t="shared" si="4"/>
        <v>19.190000000000001</v>
      </c>
      <c r="L33" s="22">
        <f t="shared" si="5"/>
        <v>21.1</v>
      </c>
      <c r="M33" s="21">
        <f t="shared" si="6"/>
        <v>19.989999999999998</v>
      </c>
      <c r="N33" s="54">
        <v>14.39</v>
      </c>
      <c r="O33" s="22">
        <f t="shared" si="7"/>
        <v>5.5999999999999979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>
        <f t="shared" si="11"/>
        <v>57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>
        <f t="shared" si="18"/>
        <v>41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>
        <f t="shared" si="25"/>
        <v>98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>
        <f t="shared" si="32"/>
        <v>19.190000000000001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>
        <f t="shared" si="39"/>
        <v>21.1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>
        <f t="shared" si="46"/>
        <v>19.989999999999998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1"/>
        <v>5</v>
      </c>
      <c r="C34" s="14" t="str">
        <f t="shared" si="0"/>
        <v>Vendredi</v>
      </c>
      <c r="D34" s="17">
        <v>42762</v>
      </c>
      <c r="E34" s="52">
        <v>73</v>
      </c>
      <c r="F34" s="53">
        <v>48</v>
      </c>
      <c r="G34" s="19">
        <f t="shared" si="2"/>
        <v>121</v>
      </c>
      <c r="H34" s="53">
        <v>1431</v>
      </c>
      <c r="I34" s="52">
        <f>48*21</f>
        <v>1008</v>
      </c>
      <c r="J34" s="20">
        <f t="shared" si="3"/>
        <v>2439</v>
      </c>
      <c r="K34" s="21">
        <f t="shared" si="4"/>
        <v>19.600000000000001</v>
      </c>
      <c r="L34" s="22">
        <f t="shared" si="5"/>
        <v>21</v>
      </c>
      <c r="M34" s="21">
        <f t="shared" si="6"/>
        <v>20.16</v>
      </c>
      <c r="N34" s="54">
        <v>14.72</v>
      </c>
      <c r="O34" s="22">
        <f t="shared" si="7"/>
        <v>5.4399999999999995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>
        <f t="shared" si="12"/>
        <v>73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>
        <f t="shared" si="19"/>
        <v>48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>
        <f t="shared" si="26"/>
        <v>121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>
        <f t="shared" si="33"/>
        <v>19.600000000000001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>
        <f t="shared" si="40"/>
        <v>21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>
        <f t="shared" si="47"/>
        <v>20.16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1"/>
        <v>6</v>
      </c>
      <c r="C35" s="14" t="str">
        <f t="shared" si="0"/>
        <v>Samedi</v>
      </c>
      <c r="D35" s="17">
        <v>42763</v>
      </c>
      <c r="E35" s="52">
        <v>77</v>
      </c>
      <c r="F35" s="53">
        <v>55</v>
      </c>
      <c r="G35" s="19">
        <f t="shared" si="2"/>
        <v>132</v>
      </c>
      <c r="H35" s="53">
        <v>1486</v>
      </c>
      <c r="I35" s="52">
        <f>55*20.2</f>
        <v>1111</v>
      </c>
      <c r="J35" s="20">
        <f t="shared" si="3"/>
        <v>2597</v>
      </c>
      <c r="K35" s="21">
        <f t="shared" si="4"/>
        <v>19.3</v>
      </c>
      <c r="L35" s="22">
        <f t="shared" si="5"/>
        <v>20.2</v>
      </c>
      <c r="M35" s="21">
        <f t="shared" si="6"/>
        <v>19.670000000000002</v>
      </c>
      <c r="N35" s="54">
        <v>13.97</v>
      </c>
      <c r="O35" s="22">
        <f t="shared" si="7"/>
        <v>5.7000000000000011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>
        <f t="shared" si="13"/>
        <v>77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>
        <f t="shared" si="20"/>
        <v>55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>
        <f t="shared" si="27"/>
        <v>132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>
        <f t="shared" si="34"/>
        <v>19.3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>
        <f t="shared" si="41"/>
        <v>20.2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>
        <f t="shared" si="48"/>
        <v>19.670000000000002</v>
      </c>
      <c r="BK35" t="str">
        <f t="shared" si="49"/>
        <v xml:space="preserve"> </v>
      </c>
    </row>
    <row r="36" spans="2:63" x14ac:dyDescent="0.2">
      <c r="B36" s="13">
        <f t="shared" si="1"/>
        <v>7</v>
      </c>
      <c r="C36" s="14" t="str">
        <f t="shared" si="0"/>
        <v>Dimanche</v>
      </c>
      <c r="D36" s="17">
        <v>42764</v>
      </c>
      <c r="E36" s="52">
        <v>71</v>
      </c>
      <c r="F36" s="53">
        <v>51</v>
      </c>
      <c r="G36" s="19">
        <f t="shared" si="2"/>
        <v>122</v>
      </c>
      <c r="H36" s="53">
        <v>1427</v>
      </c>
      <c r="I36" s="52">
        <v>1163</v>
      </c>
      <c r="J36" s="20">
        <f t="shared" si="3"/>
        <v>2590</v>
      </c>
      <c r="K36" s="21">
        <f t="shared" si="4"/>
        <v>20.100000000000001</v>
      </c>
      <c r="L36" s="22">
        <f t="shared" si="5"/>
        <v>22.8</v>
      </c>
      <c r="M36" s="21">
        <f t="shared" si="6"/>
        <v>21.23</v>
      </c>
      <c r="N36" s="54">
        <v>15.71</v>
      </c>
      <c r="O36" s="22">
        <f t="shared" si="7"/>
        <v>5.52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>
        <f t="shared" si="14"/>
        <v>71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>
        <f t="shared" si="21"/>
        <v>51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>
        <f t="shared" si="28"/>
        <v>122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>
        <f t="shared" si="35"/>
        <v>20.100000000000001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>
        <f t="shared" si="42"/>
        <v>22.8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>
        <f t="shared" si="49"/>
        <v>21.23</v>
      </c>
    </row>
    <row r="37" spans="2:63" x14ac:dyDescent="0.2">
      <c r="B37" s="13">
        <f t="shared" si="1"/>
        <v>1</v>
      </c>
      <c r="C37" s="14" t="str">
        <f t="shared" si="0"/>
        <v>Lundi</v>
      </c>
      <c r="D37" s="17">
        <v>42765</v>
      </c>
      <c r="E37" s="52">
        <v>57</v>
      </c>
      <c r="F37" s="53">
        <v>117</v>
      </c>
      <c r="G37" s="19">
        <f t="shared" si="2"/>
        <v>174</v>
      </c>
      <c r="H37" s="53">
        <v>1123</v>
      </c>
      <c r="I37" s="52">
        <v>3288</v>
      </c>
      <c r="J37" s="20">
        <f t="shared" si="3"/>
        <v>4411</v>
      </c>
      <c r="K37" s="21">
        <f t="shared" si="4"/>
        <v>19.7</v>
      </c>
      <c r="L37" s="22">
        <f t="shared" si="5"/>
        <v>28.1</v>
      </c>
      <c r="M37" s="21">
        <f t="shared" si="6"/>
        <v>25.35</v>
      </c>
      <c r="N37" s="54">
        <v>19.27</v>
      </c>
      <c r="O37" s="22">
        <f t="shared" si="7"/>
        <v>6.0800000000000018</v>
      </c>
      <c r="P37">
        <v>31</v>
      </c>
      <c r="Q37">
        <f t="shared" si="8"/>
        <v>57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>
        <f t="shared" si="15"/>
        <v>117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>
        <f t="shared" si="22"/>
        <v>174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>
        <f t="shared" si="29"/>
        <v>19.7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>
        <f t="shared" si="36"/>
        <v>28.1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>
        <f t="shared" si="43"/>
        <v>25.35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5">
        <f t="shared" si="1"/>
        <v>2</v>
      </c>
      <c r="C38" s="16" t="str">
        <f t="shared" si="0"/>
        <v>Mardi</v>
      </c>
      <c r="D38" s="17">
        <v>42766</v>
      </c>
      <c r="E38" s="52"/>
      <c r="F38" s="53">
        <v>113</v>
      </c>
      <c r="G38" s="19">
        <f t="shared" si="2"/>
        <v>113</v>
      </c>
      <c r="H38" s="53"/>
      <c r="I38" s="52">
        <v>3096</v>
      </c>
      <c r="J38" s="20">
        <f t="shared" si="3"/>
        <v>3096</v>
      </c>
      <c r="K38" s="21" t="str">
        <f t="shared" si="4"/>
        <v xml:space="preserve"> </v>
      </c>
      <c r="L38" s="22">
        <f t="shared" si="5"/>
        <v>27.4</v>
      </c>
      <c r="M38" s="21">
        <f t="shared" si="6"/>
        <v>27.4</v>
      </c>
      <c r="N38" s="54">
        <v>21.1</v>
      </c>
      <c r="O38" s="22">
        <f t="shared" si="7"/>
        <v>6.2999999999999972</v>
      </c>
      <c r="P38">
        <v>32</v>
      </c>
      <c r="Q38" t="str">
        <f t="shared" si="8"/>
        <v xml:space="preserve"> </v>
      </c>
      <c r="R38">
        <f t="shared" si="9"/>
        <v>0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>
        <f t="shared" si="16"/>
        <v>113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>
        <f t="shared" si="23"/>
        <v>113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>
        <f t="shared" si="37"/>
        <v>27.4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>
        <f t="shared" si="44"/>
        <v>27.4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23"/>
      <c r="E39" s="24">
        <f t="shared" ref="E39:J39" si="50">ROUND(AVERAGE(E8:E38),0)</f>
        <v>65</v>
      </c>
      <c r="F39" s="24">
        <f t="shared" si="50"/>
        <v>71</v>
      </c>
      <c r="G39" s="25">
        <f t="shared" si="50"/>
        <v>108</v>
      </c>
      <c r="H39" s="24">
        <f t="shared" si="50"/>
        <v>1244</v>
      </c>
      <c r="I39" s="25">
        <f t="shared" si="50"/>
        <v>1788</v>
      </c>
      <c r="J39" s="24">
        <f t="shared" si="50"/>
        <v>2440</v>
      </c>
      <c r="K39" s="25">
        <f>ROUND(AVERAGE(K8:K38),2)</f>
        <v>19.27</v>
      </c>
      <c r="L39" s="24">
        <f>ROUND(AVERAGE(L8:L38),2)</f>
        <v>23.76</v>
      </c>
      <c r="M39" s="25">
        <f>ROUND(AVERAGE(M8:M38),2)</f>
        <v>22.53</v>
      </c>
      <c r="N39" s="24">
        <f>ROUND(AVERAGE(N8:N38),2)</f>
        <v>16.649999999999999</v>
      </c>
      <c r="O39" s="24">
        <f>ROUND(AVERAGE(O8:O38),2)</f>
        <v>5.88</v>
      </c>
      <c r="P39">
        <v>33</v>
      </c>
      <c r="Q39" s="24">
        <f t="shared" ref="Q39:W39" si="51">AVERAGE(Q8:Q38)</f>
        <v>48.6</v>
      </c>
      <c r="R39" s="30">
        <f t="shared" si="51"/>
        <v>0</v>
      </c>
      <c r="S39" s="24">
        <f t="shared" si="51"/>
        <v>0</v>
      </c>
      <c r="T39" s="24">
        <f t="shared" si="51"/>
        <v>56.25</v>
      </c>
      <c r="U39" s="24">
        <f t="shared" si="51"/>
        <v>75</v>
      </c>
      <c r="V39" s="24">
        <f t="shared" si="51"/>
        <v>69</v>
      </c>
      <c r="W39" s="24">
        <f t="shared" si="51"/>
        <v>75.2</v>
      </c>
      <c r="Y39" s="24">
        <f t="shared" ref="Y39:AE39" si="52">AVERAGE(Y8:Y38)</f>
        <v>110.2</v>
      </c>
      <c r="Z39" s="24">
        <f t="shared" si="52"/>
        <v>110.8</v>
      </c>
      <c r="AA39" s="24">
        <f t="shared" si="52"/>
        <v>0</v>
      </c>
      <c r="AB39" s="24">
        <f t="shared" si="52"/>
        <v>43.25</v>
      </c>
      <c r="AC39" s="24">
        <f t="shared" si="52"/>
        <v>36.5</v>
      </c>
      <c r="AD39" s="24">
        <f t="shared" si="52"/>
        <v>54.75</v>
      </c>
      <c r="AE39" s="24">
        <f t="shared" si="52"/>
        <v>56.2</v>
      </c>
      <c r="AG39" s="24">
        <f t="shared" ref="AG39:AM39" si="53">AVERAGE(AG8:AG38)</f>
        <v>158.80000000000001</v>
      </c>
      <c r="AH39" s="24">
        <f t="shared" si="53"/>
        <v>110.8</v>
      </c>
      <c r="AI39" s="24">
        <f t="shared" si="53"/>
        <v>0</v>
      </c>
      <c r="AJ39" s="24">
        <f t="shared" si="53"/>
        <v>99.5</v>
      </c>
      <c r="AK39" s="24">
        <f t="shared" si="53"/>
        <v>111.5</v>
      </c>
      <c r="AL39" s="24">
        <f t="shared" si="53"/>
        <v>123.75</v>
      </c>
      <c r="AM39" s="24">
        <f t="shared" si="53"/>
        <v>131.4</v>
      </c>
      <c r="AO39" s="24">
        <f t="shared" ref="AO39:AU39" si="54">AVERAGE(AO8:AO38)</f>
        <v>19.600000000000001</v>
      </c>
      <c r="AP39" s="24" t="e">
        <f t="shared" si="54"/>
        <v>#DIV/0!</v>
      </c>
      <c r="AQ39" s="24" t="e">
        <f t="shared" si="54"/>
        <v>#DIV/0!</v>
      </c>
      <c r="AR39" s="24">
        <f t="shared" si="54"/>
        <v>18.835000000000001</v>
      </c>
      <c r="AS39" s="24">
        <f t="shared" si="54"/>
        <v>19.274999999999999</v>
      </c>
      <c r="AT39" s="24">
        <f t="shared" si="54"/>
        <v>19.002499999999998</v>
      </c>
      <c r="AU39" s="24">
        <f t="shared" si="54"/>
        <v>19.498000000000001</v>
      </c>
      <c r="AW39" s="24">
        <f t="shared" ref="AW39:BC39" si="55">AVERAGE(AW8:AW38)</f>
        <v>27.059999999999995</v>
      </c>
      <c r="AX39" s="24">
        <f t="shared" si="55"/>
        <v>28.580000000000002</v>
      </c>
      <c r="AY39" s="24" t="e">
        <f t="shared" si="55"/>
        <v>#DIV/0!</v>
      </c>
      <c r="AZ39" s="24">
        <f t="shared" si="55"/>
        <v>20.737500000000001</v>
      </c>
      <c r="BA39" s="24">
        <f t="shared" si="55"/>
        <v>21.047499999999999</v>
      </c>
      <c r="BB39" s="24">
        <f t="shared" si="55"/>
        <v>21.127500000000001</v>
      </c>
      <c r="BC39" s="24">
        <f t="shared" si="55"/>
        <v>22.315999999999999</v>
      </c>
      <c r="BE39" s="24">
        <f t="shared" ref="BE39:BK39" si="56">AVERAGE(BE8:BE38)</f>
        <v>24.786000000000001</v>
      </c>
      <c r="BF39" s="24">
        <f t="shared" si="56"/>
        <v>28.580000000000002</v>
      </c>
      <c r="BG39" s="24" t="e">
        <f t="shared" si="56"/>
        <v>#DIV/0!</v>
      </c>
      <c r="BH39" s="24">
        <f t="shared" si="56"/>
        <v>19.662499999999998</v>
      </c>
      <c r="BI39" s="24">
        <f t="shared" si="56"/>
        <v>19.8475</v>
      </c>
      <c r="BJ39" s="24">
        <f t="shared" si="56"/>
        <v>19.954999999999998</v>
      </c>
      <c r="BK39" s="24">
        <f t="shared" si="56"/>
        <v>20.706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1420</v>
      </c>
      <c r="F40" s="24">
        <f t="shared" si="57"/>
        <v>1924</v>
      </c>
      <c r="G40" s="24">
        <f t="shared" si="57"/>
        <v>3344</v>
      </c>
      <c r="H40" s="24">
        <f t="shared" si="57"/>
        <v>27368</v>
      </c>
      <c r="I40" s="24">
        <f t="shared" si="57"/>
        <v>48282</v>
      </c>
      <c r="J40" s="24">
        <f t="shared" si="57"/>
        <v>75650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>HLOOKUP(C46,$Q$7:$W$39,33,FALSE)</f>
        <v>48.6</v>
      </c>
      <c r="E46" s="34">
        <f>HLOOKUP(C46,$Y$7:$AE$39,33,FALSE)</f>
        <v>110.2</v>
      </c>
      <c r="F46" s="34">
        <f>HLOOKUP(C46,$AG$7:$AM$39,33,FALSE)</f>
        <v>158.80000000000001</v>
      </c>
      <c r="G46" s="35">
        <f>HLOOKUP(C46,$AO$7:$AU$39,33,FALSE)</f>
        <v>19.600000000000001</v>
      </c>
      <c r="H46" s="35">
        <f>HLOOKUP(C46,$AW$7:$BC$39,33,FALSE)</f>
        <v>27.059999999999995</v>
      </c>
      <c r="I46" s="35">
        <f>HLOOKUP(C46,$BE$7:$BK$39,33,FALSE)</f>
        <v>24.786000000000001</v>
      </c>
    </row>
    <row r="47" spans="2:63" x14ac:dyDescent="0.2">
      <c r="C47" s="24" t="s">
        <v>11</v>
      </c>
      <c r="D47" s="34">
        <f t="shared" ref="D47:D52" si="58">HLOOKUP(C47,$Q$7:$W$39,33,FALSE)</f>
        <v>0</v>
      </c>
      <c r="E47" s="34">
        <f t="shared" ref="E47:E52" si="59">HLOOKUP(C47,$Y$7:$AE$39,33,FALSE)</f>
        <v>110.8</v>
      </c>
      <c r="F47" s="34">
        <f t="shared" ref="F47:F52" si="60">HLOOKUP(C47,$AG$7:$AM$39,33,FALSE)</f>
        <v>110.8</v>
      </c>
      <c r="G47" s="35" t="e">
        <f t="shared" ref="G47:G52" si="61">HLOOKUP(C47,$AO$7:$AU$39,33,FALSE)</f>
        <v>#DIV/0!</v>
      </c>
      <c r="H47" s="35">
        <f t="shared" ref="H47:H52" si="62">HLOOKUP(C47,$AW$7:$BC$39,33,FALSE)</f>
        <v>28.580000000000002</v>
      </c>
      <c r="I47" s="35">
        <f t="shared" ref="I47:I52" si="63">HLOOKUP(C47,$BE$7:$BK$39,33,FALSE)</f>
        <v>28.580000000000002</v>
      </c>
    </row>
    <row r="48" spans="2:63" x14ac:dyDescent="0.2">
      <c r="C48" s="24" t="s">
        <v>12</v>
      </c>
      <c r="D48" s="34">
        <f t="shared" si="58"/>
        <v>0</v>
      </c>
      <c r="E48" s="34">
        <f t="shared" si="59"/>
        <v>0</v>
      </c>
      <c r="F48" s="34">
        <f t="shared" si="60"/>
        <v>0</v>
      </c>
      <c r="G48" s="35" t="e">
        <f t="shared" si="61"/>
        <v>#DIV/0!</v>
      </c>
      <c r="H48" s="35" t="e">
        <f t="shared" si="62"/>
        <v>#DIV/0!</v>
      </c>
      <c r="I48" s="35" t="e">
        <f t="shared" si="63"/>
        <v>#DIV/0!</v>
      </c>
    </row>
    <row r="49" spans="3:9" x14ac:dyDescent="0.2">
      <c r="C49" s="24" t="s">
        <v>13</v>
      </c>
      <c r="D49" s="34">
        <f t="shared" si="58"/>
        <v>56.25</v>
      </c>
      <c r="E49" s="34">
        <f t="shared" si="59"/>
        <v>43.25</v>
      </c>
      <c r="F49" s="34">
        <f t="shared" si="60"/>
        <v>99.5</v>
      </c>
      <c r="G49" s="35">
        <f t="shared" si="61"/>
        <v>18.835000000000001</v>
      </c>
      <c r="H49" s="35">
        <f t="shared" si="62"/>
        <v>20.737500000000001</v>
      </c>
      <c r="I49" s="35">
        <f t="shared" si="63"/>
        <v>19.662499999999998</v>
      </c>
    </row>
    <row r="50" spans="3:9" x14ac:dyDescent="0.2">
      <c r="C50" s="24" t="s">
        <v>14</v>
      </c>
      <c r="D50" s="34">
        <f t="shared" si="58"/>
        <v>75</v>
      </c>
      <c r="E50" s="34">
        <f t="shared" si="59"/>
        <v>36.5</v>
      </c>
      <c r="F50" s="34">
        <f t="shared" si="60"/>
        <v>111.5</v>
      </c>
      <c r="G50" s="35">
        <f t="shared" si="61"/>
        <v>19.274999999999999</v>
      </c>
      <c r="H50" s="35">
        <f t="shared" si="62"/>
        <v>21.047499999999999</v>
      </c>
      <c r="I50" s="35">
        <f t="shared" si="63"/>
        <v>19.8475</v>
      </c>
    </row>
    <row r="51" spans="3:9" x14ac:dyDescent="0.2">
      <c r="C51" s="24" t="s">
        <v>16</v>
      </c>
      <c r="D51" s="34">
        <f t="shared" si="58"/>
        <v>69</v>
      </c>
      <c r="E51" s="34">
        <f t="shared" si="59"/>
        <v>54.75</v>
      </c>
      <c r="F51" s="34">
        <f t="shared" si="60"/>
        <v>123.75</v>
      </c>
      <c r="G51" s="35">
        <f t="shared" si="61"/>
        <v>19.002499999999998</v>
      </c>
      <c r="H51" s="35">
        <f t="shared" si="62"/>
        <v>21.127500000000001</v>
      </c>
      <c r="I51" s="35">
        <f t="shared" si="63"/>
        <v>19.954999999999998</v>
      </c>
    </row>
    <row r="52" spans="3:9" x14ac:dyDescent="0.2">
      <c r="C52" s="24" t="s">
        <v>18</v>
      </c>
      <c r="D52" s="34">
        <f t="shared" si="58"/>
        <v>75.2</v>
      </c>
      <c r="E52" s="34">
        <f t="shared" si="59"/>
        <v>56.2</v>
      </c>
      <c r="F52" s="34">
        <f t="shared" si="60"/>
        <v>131.4</v>
      </c>
      <c r="G52" s="35">
        <f t="shared" si="61"/>
        <v>19.498000000000001</v>
      </c>
      <c r="H52" s="35">
        <f t="shared" si="62"/>
        <v>22.315999999999999</v>
      </c>
      <c r="I52" s="35">
        <f t="shared" si="63"/>
        <v>20.706</v>
      </c>
    </row>
    <row r="72" spans="6:6" x14ac:dyDescent="0.2">
      <c r="F72" s="51"/>
    </row>
    <row r="73" spans="6:6" x14ac:dyDescent="0.2">
      <c r="F73" s="51"/>
    </row>
    <row r="74" spans="6:6" x14ac:dyDescent="0.2">
      <c r="F74" s="51"/>
    </row>
    <row r="75" spans="6:6" x14ac:dyDescent="0.2">
      <c r="F75" s="51"/>
    </row>
    <row r="76" spans="6:6" x14ac:dyDescent="0.2">
      <c r="F76" s="51"/>
    </row>
    <row r="77" spans="6:6" x14ac:dyDescent="0.2">
      <c r="F77" s="51"/>
    </row>
    <row r="78" spans="6:6" x14ac:dyDescent="0.2">
      <c r="F78" s="51"/>
    </row>
    <row r="79" spans="6:6" x14ac:dyDescent="0.2">
      <c r="F79" s="51"/>
    </row>
    <row r="80" spans="6:6" x14ac:dyDescent="0.2">
      <c r="F80" s="51"/>
    </row>
    <row r="81" spans="6:6" x14ac:dyDescent="0.2">
      <c r="F81" s="51"/>
    </row>
    <row r="82" spans="6:6" x14ac:dyDescent="0.2">
      <c r="F82" s="51"/>
    </row>
    <row r="83" spans="6:6" x14ac:dyDescent="0.2">
      <c r="F83" s="51"/>
    </row>
    <row r="84" spans="6:6" x14ac:dyDescent="0.2">
      <c r="F84" s="51"/>
    </row>
    <row r="85" spans="6:6" x14ac:dyDescent="0.2">
      <c r="F85" s="51"/>
    </row>
    <row r="86" spans="6:6" x14ac:dyDescent="0.2">
      <c r="F86" s="51"/>
    </row>
    <row r="87" spans="6:6" x14ac:dyDescent="0.2">
      <c r="F87" s="51"/>
    </row>
    <row r="88" spans="6:6" x14ac:dyDescent="0.2">
      <c r="F88" s="51"/>
    </row>
    <row r="89" spans="6:6" x14ac:dyDescent="0.2">
      <c r="F89" s="51"/>
    </row>
    <row r="90" spans="6:6" x14ac:dyDescent="0.2">
      <c r="F90" s="51"/>
    </row>
    <row r="91" spans="6:6" x14ac:dyDescent="0.2">
      <c r="F91" s="51"/>
    </row>
    <row r="92" spans="6:6" x14ac:dyDescent="0.2">
      <c r="F92" s="51"/>
    </row>
    <row r="93" spans="6:6" x14ac:dyDescent="0.2">
      <c r="F93" s="51"/>
    </row>
    <row r="94" spans="6:6" x14ac:dyDescent="0.2">
      <c r="F94" s="51"/>
    </row>
    <row r="95" spans="6:6" x14ac:dyDescent="0.2">
      <c r="F95" s="51"/>
    </row>
    <row r="96" spans="6:6" x14ac:dyDescent="0.2">
      <c r="F96" s="51"/>
    </row>
    <row r="97" spans="6:6" x14ac:dyDescent="0.2">
      <c r="F97" s="51"/>
    </row>
    <row r="98" spans="6:6" x14ac:dyDescent="0.2">
      <c r="F98" s="51"/>
    </row>
    <row r="99" spans="6:6" x14ac:dyDescent="0.2">
      <c r="F99" s="51"/>
    </row>
  </sheetData>
  <sheetProtection sheet="1" objects="1" scenarios="1"/>
  <phoneticPr fontId="1" type="noConversion"/>
  <hyperlinks>
    <hyperlink ref="F4" location="Janvier!A68" display="Cliquez ici"/>
  </hyperlinks>
  <pageMargins left="0.78740157499999996" right="0.78740157499999996" top="0.984251969" bottom="0.984251969" header="0.4921259845" footer="0.4921259845"/>
  <pageSetup paperSize="9" scale="13" orientation="portrait" horizontalDpi="4294967295" verticalDpi="0" r:id="rId1"/>
  <headerFooter alignWithMargins="0"/>
  <ignoredErrors>
    <ignoredError sqref="G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7</v>
      </c>
      <c r="C8" s="12" t="str">
        <f t="shared" ref="C8:C38" si="1">IF(B8=1,"Lundi",IF(B8=2,"Mardi",IF(B8=3,"Mercredi",IF(B8=4,"Jeudi",IF(B8=5,"Vendredi",IF(B8=6,"Samedi","Dimanche"))))))</f>
        <v>Dimanche</v>
      </c>
      <c r="D8" s="17">
        <v>43009</v>
      </c>
      <c r="E8" s="52">
        <v>38</v>
      </c>
      <c r="F8" s="53">
        <v>121</v>
      </c>
      <c r="G8" s="19">
        <f t="shared" ref="G8:G37" si="2">SUM(E8:F8)</f>
        <v>159</v>
      </c>
      <c r="H8" s="53">
        <v>978</v>
      </c>
      <c r="I8" s="52">
        <v>3156</v>
      </c>
      <c r="J8" s="20">
        <f t="shared" ref="J8:J37" si="3">H8+I8</f>
        <v>4134</v>
      </c>
      <c r="K8" s="21">
        <f t="shared" ref="K8:K37" si="4">IF(E8=0," ",ROUND(H8/E8,2))</f>
        <v>25.74</v>
      </c>
      <c r="L8" s="22">
        <f t="shared" ref="L8:L37" si="5">IF(F8=0," ",ROUND(I8/F8,2))</f>
        <v>26.08</v>
      </c>
      <c r="M8" s="21">
        <f t="shared" ref="M8:M37" si="6">IF(G8=0," ",ROUND(J8/G8,2))</f>
        <v>26</v>
      </c>
      <c r="N8" s="54">
        <v>20.67</v>
      </c>
      <c r="O8" s="22">
        <f t="shared" ref="O8:O37" si="7">IF(M8=" "," ",M8-N8)</f>
        <v>5.3299999999999983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>
        <f t="shared" ref="W8:W38" si="14">IF(C8="Dimanche",E8," ")</f>
        <v>38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>
        <f t="shared" ref="AE8:AE38" si="21">IF(C8="Dimanche",F8," ")</f>
        <v>121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>
        <f t="shared" ref="AM8:AM38" si="28">IF(C8="Dimanche",G8," ")</f>
        <v>159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>
        <f t="shared" ref="AU8:AU38" si="35">IF(C8="Dimanche",K8," ")</f>
        <v>25.74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>
        <f t="shared" ref="BC8:BC38" si="42">IF(C8="Dimanche",L8," ")</f>
        <v>26.08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>
        <f t="shared" ref="BK8:BK38" si="49">IF(C8="Dimanche",M8," ")</f>
        <v>26</v>
      </c>
    </row>
    <row r="9" spans="2:63" x14ac:dyDescent="0.2">
      <c r="B9" s="13">
        <f t="shared" si="0"/>
        <v>1</v>
      </c>
      <c r="C9" s="14" t="str">
        <f t="shared" si="1"/>
        <v>Lundi</v>
      </c>
      <c r="D9" s="17">
        <v>43010</v>
      </c>
      <c r="E9" s="52"/>
      <c r="F9" s="53">
        <v>132</v>
      </c>
      <c r="G9" s="19">
        <f t="shared" si="2"/>
        <v>132</v>
      </c>
      <c r="H9" s="53"/>
      <c r="I9" s="52">
        <v>3287</v>
      </c>
      <c r="J9" s="20">
        <f t="shared" si="3"/>
        <v>3287</v>
      </c>
      <c r="K9" s="21" t="str">
        <f t="shared" si="4"/>
        <v xml:space="preserve"> </v>
      </c>
      <c r="L9" s="22">
        <f t="shared" si="5"/>
        <v>24.9</v>
      </c>
      <c r="M9" s="21">
        <f t="shared" si="6"/>
        <v>24.9</v>
      </c>
      <c r="N9" s="54">
        <v>20.56</v>
      </c>
      <c r="O9" s="22">
        <f t="shared" si="7"/>
        <v>4.34</v>
      </c>
      <c r="P9">
        <v>3</v>
      </c>
      <c r="Q9">
        <f t="shared" si="8"/>
        <v>0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>
        <f t="shared" si="15"/>
        <v>132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>
        <f t="shared" si="22"/>
        <v>132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>
        <f t="shared" si="36"/>
        <v>24.9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>
        <f t="shared" si="43"/>
        <v>24.9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2</v>
      </c>
      <c r="C10" s="14" t="str">
        <f t="shared" si="1"/>
        <v>Mardi</v>
      </c>
      <c r="D10" s="17">
        <v>43011</v>
      </c>
      <c r="E10" s="52"/>
      <c r="F10" s="53"/>
      <c r="G10" s="19">
        <f t="shared" si="2"/>
        <v>0</v>
      </c>
      <c r="H10" s="53"/>
      <c r="I10" s="52"/>
      <c r="J10" s="20">
        <f t="shared" si="3"/>
        <v>0</v>
      </c>
      <c r="K10" s="21" t="str">
        <f t="shared" si="4"/>
        <v xml:space="preserve"> </v>
      </c>
      <c r="L10" s="22" t="str">
        <f t="shared" si="5"/>
        <v xml:space="preserve"> </v>
      </c>
      <c r="M10" s="21" t="str">
        <f t="shared" si="6"/>
        <v xml:space="preserve"> </v>
      </c>
      <c r="N10" s="54"/>
      <c r="O10" s="22" t="str">
        <f t="shared" si="7"/>
        <v xml:space="preserve"> </v>
      </c>
      <c r="P10">
        <v>4</v>
      </c>
      <c r="Q10" t="str">
        <f t="shared" si="8"/>
        <v xml:space="preserve"> </v>
      </c>
      <c r="R10">
        <f t="shared" si="9"/>
        <v>0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>
        <f t="shared" si="16"/>
        <v>0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>
        <f t="shared" si="23"/>
        <v>0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3</v>
      </c>
      <c r="C11" s="14" t="str">
        <f t="shared" si="1"/>
        <v>Mercredi</v>
      </c>
      <c r="D11" s="17">
        <v>43012</v>
      </c>
      <c r="E11" s="52">
        <v>67</v>
      </c>
      <c r="F11" s="53">
        <v>51</v>
      </c>
      <c r="G11" s="19">
        <f t="shared" si="2"/>
        <v>118</v>
      </c>
      <c r="H11" s="53">
        <v>1423</v>
      </c>
      <c r="I11" s="52">
        <v>1178</v>
      </c>
      <c r="J11" s="20">
        <f t="shared" si="3"/>
        <v>2601</v>
      </c>
      <c r="K11" s="21">
        <f t="shared" si="4"/>
        <v>21.24</v>
      </c>
      <c r="L11" s="22">
        <f t="shared" si="5"/>
        <v>23.1</v>
      </c>
      <c r="M11" s="21">
        <f t="shared" si="6"/>
        <v>22.04</v>
      </c>
      <c r="N11" s="54">
        <v>15.16</v>
      </c>
      <c r="O11" s="22">
        <f t="shared" si="7"/>
        <v>6.879999999999999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>
        <f t="shared" si="10"/>
        <v>67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>
        <f t="shared" si="17"/>
        <v>51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>
        <f t="shared" si="24"/>
        <v>118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>
        <f t="shared" si="31"/>
        <v>21.24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>
        <f t="shared" si="38"/>
        <v>23.1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>
        <f t="shared" si="45"/>
        <v>22.04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4</v>
      </c>
      <c r="C12" s="14" t="str">
        <f t="shared" si="1"/>
        <v>Jeudi</v>
      </c>
      <c r="D12" s="17">
        <v>43013</v>
      </c>
      <c r="E12" s="52">
        <v>77</v>
      </c>
      <c r="F12" s="53">
        <v>45</v>
      </c>
      <c r="G12" s="19">
        <f t="shared" si="2"/>
        <v>122</v>
      </c>
      <c r="H12" s="53">
        <v>1623</v>
      </c>
      <c r="I12" s="52">
        <v>845</v>
      </c>
      <c r="J12" s="20">
        <f t="shared" si="3"/>
        <v>2468</v>
      </c>
      <c r="K12" s="21">
        <f t="shared" si="4"/>
        <v>21.08</v>
      </c>
      <c r="L12" s="22">
        <f t="shared" si="5"/>
        <v>18.78</v>
      </c>
      <c r="M12" s="21">
        <f t="shared" si="6"/>
        <v>20.23</v>
      </c>
      <c r="N12" s="54">
        <v>15.23</v>
      </c>
      <c r="O12" s="22">
        <f t="shared" si="7"/>
        <v>5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>
        <f t="shared" si="11"/>
        <v>77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>
        <f t="shared" si="18"/>
        <v>45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>
        <f t="shared" si="25"/>
        <v>122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>
        <f t="shared" si="32"/>
        <v>21.08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>
        <f t="shared" si="39"/>
        <v>18.78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>
        <f t="shared" si="46"/>
        <v>20.23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5</v>
      </c>
      <c r="C13" s="14" t="str">
        <f t="shared" si="1"/>
        <v>Vendredi</v>
      </c>
      <c r="D13" s="17">
        <v>43014</v>
      </c>
      <c r="E13" s="52">
        <v>71</v>
      </c>
      <c r="F13" s="53">
        <v>61</v>
      </c>
      <c r="G13" s="19">
        <f t="shared" si="2"/>
        <v>132</v>
      </c>
      <c r="H13" s="53">
        <v>1356</v>
      </c>
      <c r="I13" s="52">
        <v>1245</v>
      </c>
      <c r="J13" s="20">
        <f t="shared" si="3"/>
        <v>2601</v>
      </c>
      <c r="K13" s="21">
        <f t="shared" si="4"/>
        <v>19.100000000000001</v>
      </c>
      <c r="L13" s="22">
        <f t="shared" si="5"/>
        <v>20.41</v>
      </c>
      <c r="M13" s="21">
        <f t="shared" si="6"/>
        <v>19.7</v>
      </c>
      <c r="N13" s="54">
        <v>14.98</v>
      </c>
      <c r="O13" s="22">
        <f t="shared" si="7"/>
        <v>4.7199999999999989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>
        <f t="shared" si="12"/>
        <v>71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>
        <f t="shared" si="19"/>
        <v>61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>
        <f t="shared" si="26"/>
        <v>132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>
        <f t="shared" si="33"/>
        <v>19.100000000000001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>
        <f t="shared" si="40"/>
        <v>20.41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>
        <f t="shared" si="47"/>
        <v>19.7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6</v>
      </c>
      <c r="C14" s="14" t="str">
        <f t="shared" si="1"/>
        <v>Samedi</v>
      </c>
      <c r="D14" s="17">
        <v>43015</v>
      </c>
      <c r="E14" s="52">
        <v>86</v>
      </c>
      <c r="F14" s="53">
        <v>57</v>
      </c>
      <c r="G14" s="19">
        <f t="shared" si="2"/>
        <v>143</v>
      </c>
      <c r="H14" s="53">
        <v>1634</v>
      </c>
      <c r="I14" s="52">
        <v>1176</v>
      </c>
      <c r="J14" s="20">
        <f t="shared" si="3"/>
        <v>2810</v>
      </c>
      <c r="K14" s="21">
        <f t="shared" si="4"/>
        <v>19</v>
      </c>
      <c r="L14" s="22">
        <f t="shared" si="5"/>
        <v>20.63</v>
      </c>
      <c r="M14" s="21">
        <f t="shared" si="6"/>
        <v>19.649999999999999</v>
      </c>
      <c r="N14" s="54">
        <v>14.78</v>
      </c>
      <c r="O14" s="22">
        <f t="shared" si="7"/>
        <v>4.8699999999999992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>
        <f t="shared" si="13"/>
        <v>86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>
        <f t="shared" si="20"/>
        <v>57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>
        <f t="shared" si="27"/>
        <v>143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>
        <f t="shared" si="34"/>
        <v>19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>
        <f t="shared" si="41"/>
        <v>20.63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>
        <f t="shared" si="48"/>
        <v>19.649999999999999</v>
      </c>
      <c r="BK14" t="str">
        <f t="shared" si="49"/>
        <v xml:space="preserve"> </v>
      </c>
    </row>
    <row r="15" spans="2:63" x14ac:dyDescent="0.2">
      <c r="B15" s="13">
        <f t="shared" si="0"/>
        <v>7</v>
      </c>
      <c r="C15" s="14" t="str">
        <f t="shared" si="1"/>
        <v>Dimanche</v>
      </c>
      <c r="D15" s="17">
        <v>43016</v>
      </c>
      <c r="E15" s="52">
        <v>51</v>
      </c>
      <c r="F15" s="53">
        <v>119</v>
      </c>
      <c r="G15" s="19">
        <f t="shared" si="2"/>
        <v>170</v>
      </c>
      <c r="H15" s="53">
        <v>1028</v>
      </c>
      <c r="I15" s="52">
        <v>3067</v>
      </c>
      <c r="J15" s="20">
        <f t="shared" si="3"/>
        <v>4095</v>
      </c>
      <c r="K15" s="21">
        <f t="shared" si="4"/>
        <v>20.16</v>
      </c>
      <c r="L15" s="22">
        <f t="shared" si="5"/>
        <v>25.77</v>
      </c>
      <c r="M15" s="21">
        <f t="shared" si="6"/>
        <v>24.09</v>
      </c>
      <c r="N15" s="54">
        <v>19.579999999999998</v>
      </c>
      <c r="O15" s="22">
        <f t="shared" si="7"/>
        <v>4.5100000000000016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>
        <f t="shared" si="14"/>
        <v>51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>
        <f t="shared" si="21"/>
        <v>119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>
        <f t="shared" si="28"/>
        <v>170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>
        <f t="shared" si="35"/>
        <v>20.16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>
        <f t="shared" si="42"/>
        <v>25.77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>
        <f t="shared" si="49"/>
        <v>24.09</v>
      </c>
    </row>
    <row r="16" spans="2:63" x14ac:dyDescent="0.2">
      <c r="B16" s="13">
        <f t="shared" si="0"/>
        <v>1</v>
      </c>
      <c r="C16" s="14" t="str">
        <f t="shared" si="1"/>
        <v>Lundi</v>
      </c>
      <c r="D16" s="17">
        <v>43017</v>
      </c>
      <c r="E16" s="52"/>
      <c r="F16" s="53">
        <v>126</v>
      </c>
      <c r="G16" s="19">
        <f t="shared" si="2"/>
        <v>126</v>
      </c>
      <c r="H16" s="53"/>
      <c r="I16" s="52">
        <v>3126</v>
      </c>
      <c r="J16" s="20">
        <f t="shared" si="3"/>
        <v>3126</v>
      </c>
      <c r="K16" s="21" t="str">
        <f t="shared" si="4"/>
        <v xml:space="preserve"> </v>
      </c>
      <c r="L16" s="22">
        <f t="shared" si="5"/>
        <v>24.81</v>
      </c>
      <c r="M16" s="21">
        <f t="shared" si="6"/>
        <v>24.81</v>
      </c>
      <c r="N16" s="54">
        <v>21.89</v>
      </c>
      <c r="O16" s="22">
        <f t="shared" si="7"/>
        <v>2.9199999999999982</v>
      </c>
      <c r="P16">
        <v>10</v>
      </c>
      <c r="Q16">
        <f t="shared" si="8"/>
        <v>0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>
        <f t="shared" si="15"/>
        <v>126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>
        <f t="shared" si="22"/>
        <v>126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>
        <f t="shared" si="36"/>
        <v>24.81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>
        <f t="shared" si="43"/>
        <v>24.81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2</v>
      </c>
      <c r="C17" s="14" t="str">
        <f t="shared" si="1"/>
        <v>Mardi</v>
      </c>
      <c r="D17" s="17">
        <v>43018</v>
      </c>
      <c r="E17" s="52"/>
      <c r="F17" s="53"/>
      <c r="G17" s="19">
        <f t="shared" si="2"/>
        <v>0</v>
      </c>
      <c r="H17" s="53"/>
      <c r="I17" s="52"/>
      <c r="J17" s="20">
        <f t="shared" si="3"/>
        <v>0</v>
      </c>
      <c r="K17" s="21" t="str">
        <f t="shared" si="4"/>
        <v xml:space="preserve"> </v>
      </c>
      <c r="L17" s="22" t="str">
        <f t="shared" si="5"/>
        <v xml:space="preserve"> </v>
      </c>
      <c r="M17" s="21" t="str">
        <f t="shared" si="6"/>
        <v xml:space="preserve"> </v>
      </c>
      <c r="N17" s="54"/>
      <c r="O17" s="22" t="str">
        <f t="shared" si="7"/>
        <v xml:space="preserve"> </v>
      </c>
      <c r="P17">
        <v>11</v>
      </c>
      <c r="Q17" t="str">
        <f t="shared" si="8"/>
        <v xml:space="preserve"> </v>
      </c>
      <c r="R17">
        <f t="shared" si="9"/>
        <v>0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>
        <f t="shared" si="16"/>
        <v>0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>
        <f t="shared" si="23"/>
        <v>0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3</v>
      </c>
      <c r="C18" s="14" t="str">
        <f t="shared" si="1"/>
        <v>Mercredi</v>
      </c>
      <c r="D18" s="17">
        <v>43019</v>
      </c>
      <c r="E18" s="52">
        <v>63</v>
      </c>
      <c r="F18" s="53">
        <v>52</v>
      </c>
      <c r="G18" s="19">
        <f t="shared" si="2"/>
        <v>115</v>
      </c>
      <c r="H18" s="53">
        <v>1265</v>
      </c>
      <c r="I18" s="52">
        <f>48*20.5</f>
        <v>984</v>
      </c>
      <c r="J18" s="20">
        <f t="shared" si="3"/>
        <v>2249</v>
      </c>
      <c r="K18" s="21">
        <f t="shared" si="4"/>
        <v>20.079999999999998</v>
      </c>
      <c r="L18" s="22">
        <f t="shared" si="5"/>
        <v>18.920000000000002</v>
      </c>
      <c r="M18" s="21">
        <f t="shared" si="6"/>
        <v>19.559999999999999</v>
      </c>
      <c r="N18" s="54">
        <v>15.45</v>
      </c>
      <c r="O18" s="22">
        <f t="shared" si="7"/>
        <v>4.1099999999999994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>
        <f t="shared" si="10"/>
        <v>63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>
        <f t="shared" si="17"/>
        <v>52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>
        <f t="shared" si="24"/>
        <v>115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>
        <f t="shared" si="31"/>
        <v>20.079999999999998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>
        <f t="shared" si="38"/>
        <v>18.920000000000002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>
        <f t="shared" si="45"/>
        <v>19.559999999999999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4</v>
      </c>
      <c r="C19" s="14" t="str">
        <f t="shared" si="1"/>
        <v>Jeudi</v>
      </c>
      <c r="D19" s="17">
        <v>43020</v>
      </c>
      <c r="E19" s="52">
        <v>78</v>
      </c>
      <c r="F19" s="53">
        <v>41</v>
      </c>
      <c r="G19" s="19">
        <f t="shared" si="2"/>
        <v>119</v>
      </c>
      <c r="H19" s="53">
        <v>1523</v>
      </c>
      <c r="I19" s="52">
        <v>761</v>
      </c>
      <c r="J19" s="20">
        <f t="shared" si="3"/>
        <v>2284</v>
      </c>
      <c r="K19" s="21">
        <f t="shared" si="4"/>
        <v>19.53</v>
      </c>
      <c r="L19" s="22">
        <f t="shared" si="5"/>
        <v>18.559999999999999</v>
      </c>
      <c r="M19" s="21">
        <f t="shared" si="6"/>
        <v>19.190000000000001</v>
      </c>
      <c r="N19" s="54">
        <v>15.23</v>
      </c>
      <c r="O19" s="22">
        <f t="shared" si="7"/>
        <v>3.9600000000000009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>
        <f t="shared" si="11"/>
        <v>78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>
        <f t="shared" si="18"/>
        <v>41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>
        <f t="shared" si="25"/>
        <v>119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>
        <f t="shared" si="32"/>
        <v>19.53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>
        <f t="shared" si="39"/>
        <v>18.559999999999999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>
        <f t="shared" si="46"/>
        <v>19.190000000000001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5</v>
      </c>
      <c r="C20" s="14" t="str">
        <f t="shared" si="1"/>
        <v>Vendredi</v>
      </c>
      <c r="D20" s="17">
        <v>43021</v>
      </c>
      <c r="E20" s="52">
        <v>67</v>
      </c>
      <c r="F20" s="53">
        <v>55</v>
      </c>
      <c r="G20" s="19">
        <f t="shared" si="2"/>
        <v>122</v>
      </c>
      <c r="H20" s="53">
        <v>1376</v>
      </c>
      <c r="I20" s="52">
        <v>1166</v>
      </c>
      <c r="J20" s="20">
        <f t="shared" si="3"/>
        <v>2542</v>
      </c>
      <c r="K20" s="21">
        <f t="shared" si="4"/>
        <v>20.54</v>
      </c>
      <c r="L20" s="22">
        <f t="shared" si="5"/>
        <v>21.2</v>
      </c>
      <c r="M20" s="21">
        <f t="shared" si="6"/>
        <v>20.84</v>
      </c>
      <c r="N20" s="54">
        <v>14.98</v>
      </c>
      <c r="O20" s="22">
        <f t="shared" si="7"/>
        <v>5.8599999999999994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>
        <f t="shared" si="12"/>
        <v>67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>
        <f t="shared" si="19"/>
        <v>55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>
        <f t="shared" si="26"/>
        <v>122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>
        <f t="shared" si="33"/>
        <v>20.54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>
        <f t="shared" si="40"/>
        <v>21.2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>
        <f t="shared" si="47"/>
        <v>20.84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6</v>
      </c>
      <c r="C21" s="14" t="str">
        <f t="shared" si="1"/>
        <v>Samedi</v>
      </c>
      <c r="D21" s="17">
        <v>43022</v>
      </c>
      <c r="E21" s="52">
        <v>79</v>
      </c>
      <c r="F21" s="53">
        <v>60</v>
      </c>
      <c r="G21" s="19">
        <f t="shared" si="2"/>
        <v>139</v>
      </c>
      <c r="H21" s="53">
        <v>1528</v>
      </c>
      <c r="I21" s="52">
        <v>1156</v>
      </c>
      <c r="J21" s="20">
        <f t="shared" si="3"/>
        <v>2684</v>
      </c>
      <c r="K21" s="21">
        <f t="shared" si="4"/>
        <v>19.34</v>
      </c>
      <c r="L21" s="22">
        <f t="shared" si="5"/>
        <v>19.27</v>
      </c>
      <c r="M21" s="21">
        <f t="shared" si="6"/>
        <v>19.309999999999999</v>
      </c>
      <c r="N21" s="54">
        <v>14.74</v>
      </c>
      <c r="O21" s="22">
        <f t="shared" si="7"/>
        <v>4.5699999999999985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>
        <f t="shared" si="13"/>
        <v>79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>
        <f t="shared" si="20"/>
        <v>60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>
        <f t="shared" si="27"/>
        <v>139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>
        <f t="shared" si="34"/>
        <v>19.34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>
        <f t="shared" si="41"/>
        <v>19.27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>
        <f t="shared" si="48"/>
        <v>19.309999999999999</v>
      </c>
      <c r="BK21" t="str">
        <f t="shared" si="49"/>
        <v xml:space="preserve"> </v>
      </c>
    </row>
    <row r="22" spans="2:63" x14ac:dyDescent="0.2">
      <c r="B22" s="13">
        <f t="shared" si="0"/>
        <v>7</v>
      </c>
      <c r="C22" s="14" t="str">
        <f t="shared" si="1"/>
        <v>Dimanche</v>
      </c>
      <c r="D22" s="17">
        <v>43023</v>
      </c>
      <c r="E22" s="52">
        <v>55</v>
      </c>
      <c r="F22" s="53">
        <v>126</v>
      </c>
      <c r="G22" s="19">
        <f t="shared" si="2"/>
        <v>181</v>
      </c>
      <c r="H22" s="53">
        <v>1045</v>
      </c>
      <c r="I22" s="52">
        <v>3167</v>
      </c>
      <c r="J22" s="20">
        <f t="shared" si="3"/>
        <v>4212</v>
      </c>
      <c r="K22" s="21">
        <f t="shared" si="4"/>
        <v>19</v>
      </c>
      <c r="L22" s="22">
        <f t="shared" si="5"/>
        <v>25.13</v>
      </c>
      <c r="M22" s="21">
        <f t="shared" si="6"/>
        <v>23.27</v>
      </c>
      <c r="N22" s="54">
        <v>19.579999999999998</v>
      </c>
      <c r="O22" s="22">
        <f t="shared" si="7"/>
        <v>3.6900000000000013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>
        <f t="shared" si="14"/>
        <v>55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>
        <f t="shared" si="21"/>
        <v>126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>
        <f t="shared" si="28"/>
        <v>181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>
        <f t="shared" si="35"/>
        <v>19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>
        <f t="shared" si="42"/>
        <v>25.13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>
        <f t="shared" si="49"/>
        <v>23.27</v>
      </c>
    </row>
    <row r="23" spans="2:63" x14ac:dyDescent="0.2">
      <c r="B23" s="13">
        <f t="shared" si="0"/>
        <v>1</v>
      </c>
      <c r="C23" s="14" t="str">
        <f t="shared" si="1"/>
        <v>Lundi</v>
      </c>
      <c r="D23" s="17">
        <v>43024</v>
      </c>
      <c r="E23" s="52"/>
      <c r="F23" s="53">
        <v>131</v>
      </c>
      <c r="G23" s="19">
        <f t="shared" si="2"/>
        <v>131</v>
      </c>
      <c r="H23" s="53"/>
      <c r="I23" s="52">
        <v>3086</v>
      </c>
      <c r="J23" s="20">
        <f t="shared" si="3"/>
        <v>3086</v>
      </c>
      <c r="K23" s="21" t="str">
        <f t="shared" si="4"/>
        <v xml:space="preserve"> </v>
      </c>
      <c r="L23" s="22">
        <f t="shared" si="5"/>
        <v>23.56</v>
      </c>
      <c r="M23" s="21">
        <f t="shared" si="6"/>
        <v>23.56</v>
      </c>
      <c r="N23" s="54">
        <v>21.67</v>
      </c>
      <c r="O23" s="22">
        <f t="shared" si="7"/>
        <v>1.889999999999997</v>
      </c>
      <c r="P23">
        <v>17</v>
      </c>
      <c r="Q23">
        <f t="shared" si="8"/>
        <v>0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>
        <f t="shared" si="15"/>
        <v>131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>
        <f t="shared" si="22"/>
        <v>131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>
        <f t="shared" si="36"/>
        <v>23.56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>
        <f t="shared" si="43"/>
        <v>23.56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2</v>
      </c>
      <c r="C24" s="14" t="str">
        <f t="shared" si="1"/>
        <v>Mardi</v>
      </c>
      <c r="D24" s="17">
        <v>43025</v>
      </c>
      <c r="E24" s="52"/>
      <c r="F24" s="53"/>
      <c r="G24" s="19">
        <f t="shared" si="2"/>
        <v>0</v>
      </c>
      <c r="H24" s="53"/>
      <c r="I24" s="52"/>
      <c r="J24" s="20">
        <f t="shared" si="3"/>
        <v>0</v>
      </c>
      <c r="K24" s="21" t="str">
        <f t="shared" si="4"/>
        <v xml:space="preserve"> </v>
      </c>
      <c r="L24" s="22" t="str">
        <f t="shared" si="5"/>
        <v xml:space="preserve"> </v>
      </c>
      <c r="M24" s="21" t="str">
        <f t="shared" si="6"/>
        <v xml:space="preserve"> </v>
      </c>
      <c r="N24" s="54"/>
      <c r="O24" s="22" t="str">
        <f t="shared" si="7"/>
        <v xml:space="preserve"> </v>
      </c>
      <c r="P24">
        <v>18</v>
      </c>
      <c r="Q24" t="str">
        <f t="shared" si="8"/>
        <v xml:space="preserve"> </v>
      </c>
      <c r="R24">
        <f t="shared" si="9"/>
        <v>0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>
        <f t="shared" si="16"/>
        <v>0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>
        <f t="shared" si="23"/>
        <v>0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3</v>
      </c>
      <c r="C25" s="14" t="str">
        <f t="shared" si="1"/>
        <v>Mercredi</v>
      </c>
      <c r="D25" s="17">
        <v>43026</v>
      </c>
      <c r="E25" s="52">
        <v>58</v>
      </c>
      <c r="F25" s="53">
        <v>49</v>
      </c>
      <c r="G25" s="19">
        <f t="shared" si="2"/>
        <v>107</v>
      </c>
      <c r="H25" s="53">
        <v>1204</v>
      </c>
      <c r="I25" s="52">
        <v>978</v>
      </c>
      <c r="J25" s="20">
        <f t="shared" si="3"/>
        <v>2182</v>
      </c>
      <c r="K25" s="21">
        <f t="shared" si="4"/>
        <v>20.76</v>
      </c>
      <c r="L25" s="22">
        <f t="shared" si="5"/>
        <v>19.96</v>
      </c>
      <c r="M25" s="21">
        <f t="shared" si="6"/>
        <v>20.39</v>
      </c>
      <c r="N25" s="54">
        <v>15.06</v>
      </c>
      <c r="O25" s="22">
        <f t="shared" si="7"/>
        <v>5.33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>
        <f t="shared" si="10"/>
        <v>58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>
        <f t="shared" si="17"/>
        <v>49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>
        <f t="shared" si="24"/>
        <v>107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>
        <f t="shared" si="31"/>
        <v>20.76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>
        <f t="shared" si="38"/>
        <v>19.96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>
        <f t="shared" si="45"/>
        <v>20.39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4</v>
      </c>
      <c r="C26" s="14" t="str">
        <f t="shared" si="1"/>
        <v>Jeudi</v>
      </c>
      <c r="D26" s="17">
        <v>43027</v>
      </c>
      <c r="E26" s="52">
        <v>78</v>
      </c>
      <c r="F26" s="53">
        <v>38</v>
      </c>
      <c r="G26" s="19">
        <f t="shared" si="2"/>
        <v>116</v>
      </c>
      <c r="H26" s="53">
        <v>1521</v>
      </c>
      <c r="I26" s="52">
        <v>734</v>
      </c>
      <c r="J26" s="20">
        <f t="shared" si="3"/>
        <v>2255</v>
      </c>
      <c r="K26" s="21">
        <f t="shared" si="4"/>
        <v>19.5</v>
      </c>
      <c r="L26" s="22">
        <f t="shared" si="5"/>
        <v>19.32</v>
      </c>
      <c r="M26" s="21">
        <f t="shared" si="6"/>
        <v>19.440000000000001</v>
      </c>
      <c r="N26" s="54">
        <v>15.01</v>
      </c>
      <c r="O26" s="22">
        <f t="shared" si="7"/>
        <v>4.4300000000000015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>
        <f t="shared" si="11"/>
        <v>78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>
        <f t="shared" si="18"/>
        <v>38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>
        <f t="shared" si="25"/>
        <v>116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>
        <f t="shared" si="32"/>
        <v>19.5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>
        <f t="shared" si="39"/>
        <v>19.32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>
        <f t="shared" si="46"/>
        <v>19.440000000000001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5</v>
      </c>
      <c r="C27" s="14" t="str">
        <f t="shared" si="1"/>
        <v>Vendredi</v>
      </c>
      <c r="D27" s="17">
        <v>43028</v>
      </c>
      <c r="E27" s="52">
        <v>71</v>
      </c>
      <c r="F27" s="53">
        <v>61</v>
      </c>
      <c r="G27" s="19">
        <f t="shared" si="2"/>
        <v>132</v>
      </c>
      <c r="H27" s="53">
        <v>1423</v>
      </c>
      <c r="I27" s="52">
        <v>1256</v>
      </c>
      <c r="J27" s="20">
        <f t="shared" si="3"/>
        <v>2679</v>
      </c>
      <c r="K27" s="21">
        <f t="shared" si="4"/>
        <v>20.04</v>
      </c>
      <c r="L27" s="22">
        <f t="shared" si="5"/>
        <v>20.59</v>
      </c>
      <c r="M27" s="21">
        <f t="shared" si="6"/>
        <v>20.3</v>
      </c>
      <c r="N27" s="54">
        <v>14.98</v>
      </c>
      <c r="O27" s="22">
        <f t="shared" si="7"/>
        <v>5.32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>
        <f t="shared" si="12"/>
        <v>71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>
        <f t="shared" si="19"/>
        <v>61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>
        <f t="shared" si="26"/>
        <v>132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>
        <f t="shared" si="33"/>
        <v>20.04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>
        <f t="shared" si="40"/>
        <v>20.59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>
        <f t="shared" si="47"/>
        <v>20.3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6</v>
      </c>
      <c r="C28" s="14" t="str">
        <f t="shared" si="1"/>
        <v>Samedi</v>
      </c>
      <c r="D28" s="17">
        <v>43029</v>
      </c>
      <c r="E28" s="52">
        <v>80</v>
      </c>
      <c r="F28" s="53">
        <v>59</v>
      </c>
      <c r="G28" s="19">
        <f t="shared" si="2"/>
        <v>139</v>
      </c>
      <c r="H28" s="53">
        <v>1534</v>
      </c>
      <c r="I28" s="52">
        <v>1298</v>
      </c>
      <c r="J28" s="20">
        <f t="shared" si="3"/>
        <v>2832</v>
      </c>
      <c r="K28" s="21">
        <f t="shared" si="4"/>
        <v>19.18</v>
      </c>
      <c r="L28" s="22">
        <f t="shared" si="5"/>
        <v>22</v>
      </c>
      <c r="M28" s="21">
        <f t="shared" si="6"/>
        <v>20.37</v>
      </c>
      <c r="N28" s="54">
        <v>14.67</v>
      </c>
      <c r="O28" s="22">
        <f t="shared" si="7"/>
        <v>5.7000000000000011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>
        <f t="shared" si="13"/>
        <v>80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>
        <f t="shared" si="20"/>
        <v>59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>
        <f t="shared" si="27"/>
        <v>139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>
        <f t="shared" si="34"/>
        <v>19.18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>
        <f t="shared" si="41"/>
        <v>22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>
        <f t="shared" si="48"/>
        <v>20.37</v>
      </c>
      <c r="BK28" t="str">
        <f t="shared" si="49"/>
        <v xml:space="preserve"> </v>
      </c>
    </row>
    <row r="29" spans="2:63" x14ac:dyDescent="0.2">
      <c r="B29" s="13">
        <f t="shared" si="0"/>
        <v>7</v>
      </c>
      <c r="C29" s="14" t="str">
        <f t="shared" si="1"/>
        <v>Dimanche</v>
      </c>
      <c r="D29" s="17">
        <v>43030</v>
      </c>
      <c r="E29" s="52">
        <v>45</v>
      </c>
      <c r="F29" s="53">
        <v>112</v>
      </c>
      <c r="G29" s="19">
        <f t="shared" si="2"/>
        <v>157</v>
      </c>
      <c r="H29" s="53">
        <v>956</v>
      </c>
      <c r="I29" s="52">
        <v>3088</v>
      </c>
      <c r="J29" s="20">
        <f t="shared" si="3"/>
        <v>4044</v>
      </c>
      <c r="K29" s="21">
        <f t="shared" si="4"/>
        <v>21.24</v>
      </c>
      <c r="L29" s="22">
        <f t="shared" si="5"/>
        <v>27.57</v>
      </c>
      <c r="M29" s="21">
        <f t="shared" si="6"/>
        <v>25.76</v>
      </c>
      <c r="N29" s="54">
        <v>19.579999999999998</v>
      </c>
      <c r="O29" s="22">
        <f t="shared" si="7"/>
        <v>6.1800000000000033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>
        <f t="shared" si="14"/>
        <v>45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>
        <f t="shared" si="21"/>
        <v>112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>
        <f t="shared" si="28"/>
        <v>157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>
        <f t="shared" si="35"/>
        <v>21.24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>
        <f t="shared" si="42"/>
        <v>27.57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>
        <f t="shared" si="49"/>
        <v>25.76</v>
      </c>
    </row>
    <row r="30" spans="2:63" x14ac:dyDescent="0.2">
      <c r="B30" s="13">
        <f t="shared" si="0"/>
        <v>1</v>
      </c>
      <c r="C30" s="14" t="str">
        <f t="shared" si="1"/>
        <v>Lundi</v>
      </c>
      <c r="D30" s="17">
        <v>43031</v>
      </c>
      <c r="E30" s="52"/>
      <c r="F30" s="53">
        <v>121</v>
      </c>
      <c r="G30" s="19">
        <f t="shared" si="2"/>
        <v>121</v>
      </c>
      <c r="H30" s="53"/>
      <c r="I30" s="52">
        <v>3032</v>
      </c>
      <c r="J30" s="20">
        <f t="shared" si="3"/>
        <v>3032</v>
      </c>
      <c r="K30" s="21" t="str">
        <f t="shared" si="4"/>
        <v xml:space="preserve"> </v>
      </c>
      <c r="L30" s="22">
        <f t="shared" si="5"/>
        <v>25.06</v>
      </c>
      <c r="M30" s="21">
        <f t="shared" si="6"/>
        <v>25.06</v>
      </c>
      <c r="N30" s="54">
        <v>20.98</v>
      </c>
      <c r="O30" s="22">
        <f t="shared" si="7"/>
        <v>4.0799999999999983</v>
      </c>
      <c r="P30">
        <v>24</v>
      </c>
      <c r="Q30">
        <f t="shared" si="8"/>
        <v>0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>
        <f t="shared" si="15"/>
        <v>121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>
        <f t="shared" si="22"/>
        <v>121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>
        <f t="shared" si="36"/>
        <v>25.06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>
        <f t="shared" si="43"/>
        <v>25.06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2</v>
      </c>
      <c r="C31" s="14" t="str">
        <f t="shared" si="1"/>
        <v>Mardi</v>
      </c>
      <c r="D31" s="17">
        <v>43032</v>
      </c>
      <c r="E31" s="52"/>
      <c r="F31" s="53"/>
      <c r="G31" s="19">
        <f t="shared" si="2"/>
        <v>0</v>
      </c>
      <c r="H31" s="53"/>
      <c r="I31" s="52"/>
      <c r="J31" s="20">
        <f t="shared" si="3"/>
        <v>0</v>
      </c>
      <c r="K31" s="21" t="str">
        <f t="shared" si="4"/>
        <v xml:space="preserve"> </v>
      </c>
      <c r="L31" s="22" t="str">
        <f t="shared" si="5"/>
        <v xml:space="preserve"> </v>
      </c>
      <c r="M31" s="21" t="str">
        <f t="shared" si="6"/>
        <v xml:space="preserve"> </v>
      </c>
      <c r="N31" s="54"/>
      <c r="O31" s="22" t="str">
        <f t="shared" si="7"/>
        <v xml:space="preserve"> </v>
      </c>
      <c r="P31">
        <v>25</v>
      </c>
      <c r="Q31" t="str">
        <f t="shared" si="8"/>
        <v xml:space="preserve"> </v>
      </c>
      <c r="R31">
        <f t="shared" si="9"/>
        <v>0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>
        <f t="shared" si="16"/>
        <v>0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>
        <f t="shared" si="23"/>
        <v>0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3</v>
      </c>
      <c r="C32" s="14" t="str">
        <f t="shared" si="1"/>
        <v>Mercredi</v>
      </c>
      <c r="D32" s="17">
        <v>43033</v>
      </c>
      <c r="E32" s="52">
        <v>61</v>
      </c>
      <c r="F32" s="53">
        <v>55</v>
      </c>
      <c r="G32" s="19">
        <f t="shared" si="2"/>
        <v>116</v>
      </c>
      <c r="H32" s="53">
        <v>1327</v>
      </c>
      <c r="I32" s="52">
        <v>1167</v>
      </c>
      <c r="J32" s="20">
        <f t="shared" si="3"/>
        <v>2494</v>
      </c>
      <c r="K32" s="21">
        <f t="shared" si="4"/>
        <v>21.75</v>
      </c>
      <c r="L32" s="22">
        <f t="shared" si="5"/>
        <v>21.22</v>
      </c>
      <c r="M32" s="21">
        <f t="shared" si="6"/>
        <v>21.5</v>
      </c>
      <c r="N32" s="54">
        <v>15.23</v>
      </c>
      <c r="O32" s="22">
        <f t="shared" si="7"/>
        <v>6.27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>
        <f t="shared" si="10"/>
        <v>61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>
        <f t="shared" si="17"/>
        <v>55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>
        <f t="shared" si="24"/>
        <v>116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>
        <f t="shared" si="31"/>
        <v>21.75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>
        <f t="shared" si="38"/>
        <v>21.22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>
        <f t="shared" si="45"/>
        <v>21.5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4</v>
      </c>
      <c r="C33" s="14" t="str">
        <f t="shared" si="1"/>
        <v>Jeudi</v>
      </c>
      <c r="D33" s="17">
        <v>43034</v>
      </c>
      <c r="E33" s="52">
        <v>79</v>
      </c>
      <c r="F33" s="53">
        <v>33</v>
      </c>
      <c r="G33" s="19">
        <f t="shared" si="2"/>
        <v>112</v>
      </c>
      <c r="H33" s="53">
        <v>1576</v>
      </c>
      <c r="I33" s="52">
        <v>687</v>
      </c>
      <c r="J33" s="20">
        <f t="shared" si="3"/>
        <v>2263</v>
      </c>
      <c r="K33" s="21">
        <f t="shared" si="4"/>
        <v>19.95</v>
      </c>
      <c r="L33" s="22">
        <f t="shared" si="5"/>
        <v>20.82</v>
      </c>
      <c r="M33" s="21">
        <f t="shared" si="6"/>
        <v>20.21</v>
      </c>
      <c r="N33" s="54">
        <v>14.18</v>
      </c>
      <c r="O33" s="22">
        <f t="shared" si="7"/>
        <v>6.0300000000000011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>
        <f t="shared" si="11"/>
        <v>79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>
        <f t="shared" si="18"/>
        <v>33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>
        <f t="shared" si="25"/>
        <v>112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>
        <f t="shared" si="32"/>
        <v>19.95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>
        <f t="shared" si="39"/>
        <v>20.82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>
        <f t="shared" si="46"/>
        <v>20.21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5</v>
      </c>
      <c r="C34" s="14" t="str">
        <f t="shared" si="1"/>
        <v>Vendredi</v>
      </c>
      <c r="D34" s="17">
        <v>43035</v>
      </c>
      <c r="E34" s="52">
        <v>68</v>
      </c>
      <c r="F34" s="53">
        <v>57</v>
      </c>
      <c r="G34" s="19">
        <f t="shared" si="2"/>
        <v>125</v>
      </c>
      <c r="H34" s="53">
        <v>1228</v>
      </c>
      <c r="I34" s="52">
        <v>1265</v>
      </c>
      <c r="J34" s="20">
        <f t="shared" si="3"/>
        <v>2493</v>
      </c>
      <c r="K34" s="21">
        <f t="shared" si="4"/>
        <v>18.059999999999999</v>
      </c>
      <c r="L34" s="22">
        <f t="shared" si="5"/>
        <v>22.19</v>
      </c>
      <c r="M34" s="21">
        <f t="shared" si="6"/>
        <v>19.940000000000001</v>
      </c>
      <c r="N34" s="54">
        <v>14.45</v>
      </c>
      <c r="O34" s="22">
        <f t="shared" si="7"/>
        <v>5.490000000000002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>
        <f t="shared" si="12"/>
        <v>68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>
        <f t="shared" si="19"/>
        <v>57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>
        <f t="shared" si="26"/>
        <v>125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>
        <f t="shared" si="33"/>
        <v>18.059999999999999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>
        <f t="shared" si="40"/>
        <v>22.19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>
        <f t="shared" si="47"/>
        <v>19.940000000000001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6</v>
      </c>
      <c r="C35" s="14" t="str">
        <f t="shared" si="1"/>
        <v>Samedi</v>
      </c>
      <c r="D35" s="17">
        <v>43036</v>
      </c>
      <c r="E35" s="52">
        <v>79</v>
      </c>
      <c r="F35" s="53">
        <v>52</v>
      </c>
      <c r="G35" s="19">
        <f t="shared" si="2"/>
        <v>131</v>
      </c>
      <c r="H35" s="53">
        <v>1474</v>
      </c>
      <c r="I35" s="52">
        <v>1086</v>
      </c>
      <c r="J35" s="20">
        <f t="shared" si="3"/>
        <v>2560</v>
      </c>
      <c r="K35" s="21">
        <f t="shared" si="4"/>
        <v>18.66</v>
      </c>
      <c r="L35" s="22">
        <f t="shared" si="5"/>
        <v>20.88</v>
      </c>
      <c r="M35" s="21">
        <f t="shared" si="6"/>
        <v>19.54</v>
      </c>
      <c r="N35" s="54">
        <v>14.48</v>
      </c>
      <c r="O35" s="22">
        <f t="shared" si="7"/>
        <v>5.0599999999999987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>
        <f t="shared" si="13"/>
        <v>79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>
        <f t="shared" si="20"/>
        <v>52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>
        <f t="shared" si="27"/>
        <v>131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>
        <f t="shared" si="34"/>
        <v>18.66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>
        <f t="shared" si="41"/>
        <v>20.88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>
        <f t="shared" si="48"/>
        <v>19.54</v>
      </c>
      <c r="BK35" t="str">
        <f t="shared" si="49"/>
        <v xml:space="preserve"> </v>
      </c>
    </row>
    <row r="36" spans="2:63" x14ac:dyDescent="0.2">
      <c r="B36" s="13">
        <f t="shared" si="0"/>
        <v>7</v>
      </c>
      <c r="C36" s="14" t="str">
        <f t="shared" si="1"/>
        <v>Dimanche</v>
      </c>
      <c r="D36" s="17">
        <v>43037</v>
      </c>
      <c r="E36" s="52">
        <v>44</v>
      </c>
      <c r="F36" s="53">
        <v>112</v>
      </c>
      <c r="G36" s="19">
        <f t="shared" si="2"/>
        <v>156</v>
      </c>
      <c r="H36" s="53">
        <v>794</v>
      </c>
      <c r="I36" s="52">
        <v>3096</v>
      </c>
      <c r="J36" s="20">
        <f t="shared" si="3"/>
        <v>3890</v>
      </c>
      <c r="K36" s="21">
        <f t="shared" si="4"/>
        <v>18.05</v>
      </c>
      <c r="L36" s="22">
        <f t="shared" si="5"/>
        <v>27.64</v>
      </c>
      <c r="M36" s="21">
        <f t="shared" si="6"/>
        <v>24.94</v>
      </c>
      <c r="N36" s="54">
        <v>19.579999999999998</v>
      </c>
      <c r="O36" s="22">
        <f t="shared" si="7"/>
        <v>5.360000000000003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>
        <f t="shared" si="14"/>
        <v>44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>
        <f t="shared" si="21"/>
        <v>112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>
        <f t="shared" si="28"/>
        <v>156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>
        <f t="shared" si="35"/>
        <v>18.05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>
        <f t="shared" si="42"/>
        <v>27.64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>
        <f t="shared" si="49"/>
        <v>24.94</v>
      </c>
    </row>
    <row r="37" spans="2:63" x14ac:dyDescent="0.2">
      <c r="B37" s="13">
        <f t="shared" si="0"/>
        <v>1</v>
      </c>
      <c r="C37" s="14" t="str">
        <f t="shared" si="1"/>
        <v>Lundi</v>
      </c>
      <c r="D37" s="17">
        <v>43038</v>
      </c>
      <c r="E37" s="52"/>
      <c r="F37" s="53">
        <v>121</v>
      </c>
      <c r="G37" s="19">
        <f t="shared" si="2"/>
        <v>121</v>
      </c>
      <c r="H37" s="53"/>
      <c r="I37" s="52">
        <v>3230</v>
      </c>
      <c r="J37" s="20">
        <f t="shared" si="3"/>
        <v>3230</v>
      </c>
      <c r="K37" s="21" t="str">
        <f t="shared" si="4"/>
        <v xml:space="preserve"> </v>
      </c>
      <c r="L37" s="22">
        <f t="shared" si="5"/>
        <v>26.69</v>
      </c>
      <c r="M37" s="21">
        <f t="shared" si="6"/>
        <v>26.69</v>
      </c>
      <c r="N37" s="54">
        <v>20.95</v>
      </c>
      <c r="O37" s="22">
        <f t="shared" si="7"/>
        <v>5.740000000000002</v>
      </c>
      <c r="P37">
        <v>31</v>
      </c>
      <c r="Q37">
        <f t="shared" si="8"/>
        <v>0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>
        <f t="shared" si="15"/>
        <v>121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>
        <f t="shared" si="22"/>
        <v>121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>
        <f t="shared" si="36"/>
        <v>26.69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>
        <f t="shared" si="43"/>
        <v>26.69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3">
        <f t="shared" si="0"/>
        <v>2</v>
      </c>
      <c r="C38" s="14" t="str">
        <f t="shared" si="1"/>
        <v>Mardi</v>
      </c>
      <c r="D38" s="58">
        <v>43039</v>
      </c>
      <c r="E38" s="52"/>
      <c r="F38" s="53"/>
      <c r="G38" s="19"/>
      <c r="H38" s="53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>
        <f t="shared" si="9"/>
        <v>0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>
        <f t="shared" si="16"/>
        <v>0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>
        <f t="shared" si="23"/>
        <v>0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>
        <f t="shared" si="30"/>
        <v>0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>
        <f t="shared" si="37"/>
        <v>0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>
        <f t="shared" si="44"/>
        <v>0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66</v>
      </c>
      <c r="F39" s="24">
        <f t="shared" si="50"/>
        <v>79</v>
      </c>
      <c r="G39" s="25">
        <f t="shared" si="50"/>
        <v>115</v>
      </c>
      <c r="H39" s="24">
        <f t="shared" si="50"/>
        <v>1325</v>
      </c>
      <c r="I39" s="25">
        <f t="shared" si="50"/>
        <v>1858</v>
      </c>
      <c r="J39" s="24">
        <f t="shared" si="50"/>
        <v>2538</v>
      </c>
      <c r="K39" s="25">
        <f>ROUND(AVERAGE(K8:K38),2)</f>
        <v>20.100000000000001</v>
      </c>
      <c r="L39" s="24">
        <f>ROUND(AVERAGE(L8:L38),2)</f>
        <v>22.5</v>
      </c>
      <c r="M39" s="25">
        <f>ROUND(AVERAGE(M8:M38),2)</f>
        <v>21.97</v>
      </c>
      <c r="N39" s="24">
        <f>ROUND(AVERAGE(N8:N38),2)</f>
        <v>17.059999999999999</v>
      </c>
      <c r="O39" s="24">
        <f>ROUND(AVERAGE(O8:O38),2)</f>
        <v>4.91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62.25</v>
      </c>
      <c r="T39" s="24">
        <f t="shared" si="51"/>
        <v>78</v>
      </c>
      <c r="U39" s="24">
        <f t="shared" si="51"/>
        <v>69.25</v>
      </c>
      <c r="V39" s="24">
        <f t="shared" si="51"/>
        <v>81</v>
      </c>
      <c r="W39" s="24">
        <f t="shared" si="51"/>
        <v>46.6</v>
      </c>
      <c r="Y39" s="24">
        <f t="shared" ref="Y39:AE39" si="52">AVERAGE(Y8:Y38)</f>
        <v>126.2</v>
      </c>
      <c r="Z39" s="24">
        <f t="shared" si="52"/>
        <v>0</v>
      </c>
      <c r="AA39" s="24">
        <f t="shared" si="52"/>
        <v>51.75</v>
      </c>
      <c r="AB39" s="24">
        <f t="shared" si="52"/>
        <v>39.25</v>
      </c>
      <c r="AC39" s="24">
        <f t="shared" si="52"/>
        <v>58.5</v>
      </c>
      <c r="AD39" s="24">
        <f t="shared" si="52"/>
        <v>57</v>
      </c>
      <c r="AE39" s="24">
        <f t="shared" si="52"/>
        <v>118</v>
      </c>
      <c r="AG39" s="24">
        <f t="shared" ref="AG39:AM39" si="53">AVERAGE(AG8:AG38)</f>
        <v>126.2</v>
      </c>
      <c r="AH39" s="24">
        <f t="shared" si="53"/>
        <v>0</v>
      </c>
      <c r="AI39" s="24">
        <f t="shared" si="53"/>
        <v>114</v>
      </c>
      <c r="AJ39" s="24">
        <f t="shared" si="53"/>
        <v>117.25</v>
      </c>
      <c r="AK39" s="24">
        <f t="shared" si="53"/>
        <v>127.75</v>
      </c>
      <c r="AL39" s="24">
        <f t="shared" si="53"/>
        <v>138</v>
      </c>
      <c r="AM39" s="24">
        <f t="shared" si="53"/>
        <v>164.6</v>
      </c>
      <c r="AO39" s="24" t="e">
        <f t="shared" ref="AO39:AU39" si="54">AVERAGE(AO8:AO38)</f>
        <v>#DIV/0!</v>
      </c>
      <c r="AP39" s="24">
        <f t="shared" si="54"/>
        <v>0</v>
      </c>
      <c r="AQ39" s="24">
        <f t="shared" si="54"/>
        <v>20.9575</v>
      </c>
      <c r="AR39" s="24">
        <f t="shared" si="54"/>
        <v>20.015000000000001</v>
      </c>
      <c r="AS39" s="24">
        <f t="shared" si="54"/>
        <v>19.434999999999999</v>
      </c>
      <c r="AT39" s="24">
        <f t="shared" si="54"/>
        <v>19.045000000000002</v>
      </c>
      <c r="AU39" s="24">
        <f t="shared" si="54"/>
        <v>20.838000000000001</v>
      </c>
      <c r="AW39" s="24">
        <f t="shared" ref="AW39:BC39" si="55">AVERAGE(AW8:AW38)</f>
        <v>25.003999999999998</v>
      </c>
      <c r="AX39" s="24">
        <f t="shared" si="55"/>
        <v>0</v>
      </c>
      <c r="AY39" s="24">
        <f t="shared" si="55"/>
        <v>20.8</v>
      </c>
      <c r="AZ39" s="24">
        <f t="shared" si="55"/>
        <v>19.37</v>
      </c>
      <c r="BA39" s="24">
        <f t="shared" si="55"/>
        <v>21.0975</v>
      </c>
      <c r="BB39" s="24">
        <f t="shared" si="55"/>
        <v>20.695</v>
      </c>
      <c r="BC39" s="24">
        <f t="shared" si="55"/>
        <v>26.437999999999999</v>
      </c>
      <c r="BE39" s="24">
        <f t="shared" ref="BE39:BK39" si="56">AVERAGE(BE8:BE38)</f>
        <v>25.003999999999998</v>
      </c>
      <c r="BF39" s="24">
        <f t="shared" si="56"/>
        <v>0</v>
      </c>
      <c r="BG39" s="24">
        <f t="shared" si="56"/>
        <v>20.872499999999999</v>
      </c>
      <c r="BH39" s="24">
        <f t="shared" si="56"/>
        <v>19.767499999999998</v>
      </c>
      <c r="BI39" s="24">
        <f t="shared" si="56"/>
        <v>20.195</v>
      </c>
      <c r="BJ39" s="24">
        <f t="shared" si="56"/>
        <v>19.717500000000001</v>
      </c>
      <c r="BK39" s="24">
        <f t="shared" si="56"/>
        <v>24.812000000000001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1395</v>
      </c>
      <c r="F40" s="24">
        <f t="shared" si="57"/>
        <v>2047</v>
      </c>
      <c r="G40" s="24">
        <f t="shared" si="57"/>
        <v>3442</v>
      </c>
      <c r="H40" s="24">
        <f t="shared" si="57"/>
        <v>27816</v>
      </c>
      <c r="I40" s="24">
        <f t="shared" si="57"/>
        <v>48317</v>
      </c>
      <c r="J40" s="24">
        <f t="shared" si="57"/>
        <v>76133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126.2</v>
      </c>
      <c r="F46" s="34">
        <f t="shared" ref="F46:F52" si="60">HLOOKUP(C46,$AG$7:$AM$39,33,FALSE)</f>
        <v>126.2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25.003999999999998</v>
      </c>
      <c r="I46" s="35">
        <f t="shared" ref="I46:I52" si="63">HLOOKUP(C46,$BE$7:$BK$39,33,FALSE)</f>
        <v>25.003999999999998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>
        <f t="shared" si="61"/>
        <v>0</v>
      </c>
      <c r="H47" s="35">
        <f t="shared" si="62"/>
        <v>0</v>
      </c>
      <c r="I47" s="35">
        <f t="shared" si="63"/>
        <v>0</v>
      </c>
    </row>
    <row r="48" spans="2:63" x14ac:dyDescent="0.2">
      <c r="C48" s="24" t="s">
        <v>12</v>
      </c>
      <c r="D48" s="34">
        <f t="shared" si="58"/>
        <v>62.25</v>
      </c>
      <c r="E48" s="34">
        <f t="shared" si="59"/>
        <v>51.75</v>
      </c>
      <c r="F48" s="34">
        <f t="shared" si="60"/>
        <v>114</v>
      </c>
      <c r="G48" s="35">
        <f t="shared" si="61"/>
        <v>20.9575</v>
      </c>
      <c r="H48" s="35">
        <f t="shared" si="62"/>
        <v>20.8</v>
      </c>
      <c r="I48" s="35">
        <f t="shared" si="63"/>
        <v>20.872499999999999</v>
      </c>
    </row>
    <row r="49" spans="3:9" x14ac:dyDescent="0.2">
      <c r="C49" s="24" t="s">
        <v>13</v>
      </c>
      <c r="D49" s="34">
        <f t="shared" si="58"/>
        <v>78</v>
      </c>
      <c r="E49" s="34">
        <f t="shared" si="59"/>
        <v>39.25</v>
      </c>
      <c r="F49" s="34">
        <f t="shared" si="60"/>
        <v>117.25</v>
      </c>
      <c r="G49" s="35">
        <f t="shared" si="61"/>
        <v>20.015000000000001</v>
      </c>
      <c r="H49" s="35">
        <f t="shared" si="62"/>
        <v>19.37</v>
      </c>
      <c r="I49" s="35">
        <f t="shared" si="63"/>
        <v>19.767499999999998</v>
      </c>
    </row>
    <row r="50" spans="3:9" x14ac:dyDescent="0.2">
      <c r="C50" s="24" t="s">
        <v>14</v>
      </c>
      <c r="D50" s="34">
        <f t="shared" si="58"/>
        <v>69.25</v>
      </c>
      <c r="E50" s="34">
        <f t="shared" si="59"/>
        <v>58.5</v>
      </c>
      <c r="F50" s="34">
        <f t="shared" si="60"/>
        <v>127.75</v>
      </c>
      <c r="G50" s="35">
        <f t="shared" si="61"/>
        <v>19.434999999999999</v>
      </c>
      <c r="H50" s="35">
        <f t="shared" si="62"/>
        <v>21.0975</v>
      </c>
      <c r="I50" s="35">
        <f t="shared" si="63"/>
        <v>20.195</v>
      </c>
    </row>
    <row r="51" spans="3:9" x14ac:dyDescent="0.2">
      <c r="C51" s="24" t="s">
        <v>16</v>
      </c>
      <c r="D51" s="34">
        <f t="shared" si="58"/>
        <v>81</v>
      </c>
      <c r="E51" s="34">
        <f t="shared" si="59"/>
        <v>57</v>
      </c>
      <c r="F51" s="34">
        <f t="shared" si="60"/>
        <v>138</v>
      </c>
      <c r="G51" s="35">
        <f t="shared" si="61"/>
        <v>19.045000000000002</v>
      </c>
      <c r="H51" s="35">
        <f t="shared" si="62"/>
        <v>20.695</v>
      </c>
      <c r="I51" s="35">
        <f t="shared" si="63"/>
        <v>19.717500000000001</v>
      </c>
    </row>
    <row r="52" spans="3:9" x14ac:dyDescent="0.2">
      <c r="C52" s="24" t="s">
        <v>18</v>
      </c>
      <c r="D52" s="34">
        <f t="shared" si="58"/>
        <v>46.6</v>
      </c>
      <c r="E52" s="34">
        <f t="shared" si="59"/>
        <v>118</v>
      </c>
      <c r="F52" s="34">
        <f t="shared" si="60"/>
        <v>164.6</v>
      </c>
      <c r="G52" s="35">
        <f t="shared" si="61"/>
        <v>20.838000000000001</v>
      </c>
      <c r="H52" s="35">
        <f t="shared" si="62"/>
        <v>26.437999999999999</v>
      </c>
      <c r="I52" s="35">
        <f t="shared" si="63"/>
        <v>24.812000000000001</v>
      </c>
    </row>
  </sheetData>
  <sheetProtection sheet="1" objects="1" scenarios="1"/>
  <phoneticPr fontId="1" type="noConversion"/>
  <hyperlinks>
    <hyperlink ref="F4" location="Juin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7" si="0">WEEKDAY(D8,2)</f>
        <v>3</v>
      </c>
      <c r="C8" s="12" t="str">
        <f t="shared" ref="C8:C37" si="1">IF(B8=1,"Lundi",IF(B8=2,"Mardi",IF(B8=3,"Mercredi",IF(B8=4,"Jeudi",IF(B8=5,"Vendredi",IF(B8=6,"Samedi","Dimanche"))))))</f>
        <v>Mercredi</v>
      </c>
      <c r="D8" s="17">
        <v>43040</v>
      </c>
      <c r="E8" s="52">
        <v>59</v>
      </c>
      <c r="F8" s="53">
        <v>45</v>
      </c>
      <c r="G8" s="19">
        <f t="shared" ref="G8:G37" si="2">SUM(E8:F8)</f>
        <v>104</v>
      </c>
      <c r="H8" s="53">
        <v>1151</v>
      </c>
      <c r="I8" s="52">
        <v>921</v>
      </c>
      <c r="J8" s="20">
        <f t="shared" ref="J8:J37" si="3">H8+I8</f>
        <v>2072</v>
      </c>
      <c r="K8" s="21">
        <f t="shared" ref="K8:K37" si="4">IF(E8=0," ",ROUND(H8/E8,2))</f>
        <v>19.510000000000002</v>
      </c>
      <c r="L8" s="22">
        <f t="shared" ref="L8:L37" si="5">IF(F8=0," ",ROUND(I8/F8,2))</f>
        <v>20.47</v>
      </c>
      <c r="M8" s="21">
        <f t="shared" ref="M8:M37" si="6">IF(G8=0," ",ROUND(J8/G8,2))</f>
        <v>19.920000000000002</v>
      </c>
      <c r="N8" s="54">
        <v>13.91</v>
      </c>
      <c r="O8" s="22">
        <f t="shared" ref="O8:O37" si="7">IF(M8=" "," ",M8-N8)</f>
        <v>6.0100000000000016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>
        <f t="shared" ref="S8:S38" si="10">IF(C8="Mercredi",E8," ")</f>
        <v>59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>
        <f t="shared" ref="AA8:AA38" si="17">IF(C8="Mercredi",F8," ")</f>
        <v>45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>
        <f t="shared" ref="AI8:AI38" si="24">IF(C8="Mercredi",G8," ")</f>
        <v>104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>
        <f t="shared" ref="AQ8:AQ38" si="31">IF(C8="Mercredi",K8," ")</f>
        <v>19.510000000000002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>
        <f t="shared" ref="AY8:AY38" si="38">IF(C8="Mercredi",L8," ")</f>
        <v>20.47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>
        <f t="shared" ref="BG8:BG38" si="45">IF(C8="Mercredi",M8," ")</f>
        <v>19.920000000000002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4</v>
      </c>
      <c r="C9" s="14" t="str">
        <f t="shared" si="1"/>
        <v>Jeudi</v>
      </c>
      <c r="D9" s="17">
        <v>43041</v>
      </c>
      <c r="E9" s="52">
        <v>79</v>
      </c>
      <c r="F9" s="53">
        <v>36</v>
      </c>
      <c r="G9" s="19">
        <f t="shared" si="2"/>
        <v>115</v>
      </c>
      <c r="H9" s="53">
        <v>1501</v>
      </c>
      <c r="I9" s="52">
        <v>753</v>
      </c>
      <c r="J9" s="20">
        <f t="shared" si="3"/>
        <v>2254</v>
      </c>
      <c r="K9" s="21">
        <f t="shared" si="4"/>
        <v>19</v>
      </c>
      <c r="L9" s="22">
        <f t="shared" si="5"/>
        <v>20.92</v>
      </c>
      <c r="M9" s="21">
        <f t="shared" si="6"/>
        <v>19.600000000000001</v>
      </c>
      <c r="N9" s="54">
        <v>14.18</v>
      </c>
      <c r="O9" s="22">
        <f t="shared" si="7"/>
        <v>5.4200000000000017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>
        <f t="shared" si="11"/>
        <v>79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>
        <f t="shared" si="18"/>
        <v>36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>
        <f t="shared" si="25"/>
        <v>115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>
        <f t="shared" si="32"/>
        <v>19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>
        <f t="shared" si="39"/>
        <v>20.92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>
        <f t="shared" si="46"/>
        <v>19.600000000000001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5</v>
      </c>
      <c r="C10" s="14" t="str">
        <f t="shared" si="1"/>
        <v>Vendredi</v>
      </c>
      <c r="D10" s="17">
        <v>43042</v>
      </c>
      <c r="E10" s="52">
        <v>70</v>
      </c>
      <c r="F10" s="53">
        <v>60</v>
      </c>
      <c r="G10" s="19">
        <f t="shared" si="2"/>
        <v>130</v>
      </c>
      <c r="H10" s="53">
        <v>1285</v>
      </c>
      <c r="I10" s="52">
        <v>1226</v>
      </c>
      <c r="J10" s="20">
        <f t="shared" si="3"/>
        <v>2511</v>
      </c>
      <c r="K10" s="21">
        <f t="shared" si="4"/>
        <v>18.36</v>
      </c>
      <c r="L10" s="22">
        <f t="shared" si="5"/>
        <v>20.43</v>
      </c>
      <c r="M10" s="21">
        <f t="shared" si="6"/>
        <v>19.32</v>
      </c>
      <c r="N10" s="54">
        <v>14.45</v>
      </c>
      <c r="O10" s="22">
        <f t="shared" si="7"/>
        <v>4.870000000000001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>
        <f t="shared" si="12"/>
        <v>70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>
        <f t="shared" si="19"/>
        <v>60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>
        <f t="shared" si="26"/>
        <v>130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>
        <f t="shared" si="33"/>
        <v>18.36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>
        <f t="shared" si="40"/>
        <v>20.43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>
        <f t="shared" si="47"/>
        <v>19.32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6</v>
      </c>
      <c r="C11" s="14" t="str">
        <f t="shared" si="1"/>
        <v>Samedi</v>
      </c>
      <c r="D11" s="17">
        <v>43043</v>
      </c>
      <c r="E11" s="52">
        <v>81</v>
      </c>
      <c r="F11" s="53">
        <v>56</v>
      </c>
      <c r="G11" s="19">
        <f t="shared" si="2"/>
        <v>137</v>
      </c>
      <c r="H11" s="53">
        <v>1537</v>
      </c>
      <c r="I11" s="52">
        <v>1147</v>
      </c>
      <c r="J11" s="20">
        <f t="shared" si="3"/>
        <v>2684</v>
      </c>
      <c r="K11" s="21">
        <f t="shared" si="4"/>
        <v>18.98</v>
      </c>
      <c r="L11" s="22">
        <f t="shared" si="5"/>
        <v>20.48</v>
      </c>
      <c r="M11" s="21">
        <f t="shared" si="6"/>
        <v>19.59</v>
      </c>
      <c r="N11" s="54">
        <v>14.48</v>
      </c>
      <c r="O11" s="22">
        <f t="shared" si="7"/>
        <v>5.1099999999999994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>
        <f t="shared" si="13"/>
        <v>81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>
        <f t="shared" si="20"/>
        <v>56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>
        <f t="shared" si="27"/>
        <v>137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>
        <f t="shared" si="34"/>
        <v>18.98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>
        <f t="shared" si="41"/>
        <v>20.48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>
        <f t="shared" si="48"/>
        <v>19.59</v>
      </c>
      <c r="BK11" t="str">
        <f t="shared" si="49"/>
        <v xml:space="preserve"> </v>
      </c>
    </row>
    <row r="12" spans="2:63" x14ac:dyDescent="0.2">
      <c r="B12" s="13">
        <f t="shared" si="0"/>
        <v>7</v>
      </c>
      <c r="C12" s="14" t="str">
        <f t="shared" si="1"/>
        <v>Dimanche</v>
      </c>
      <c r="D12" s="17">
        <v>43044</v>
      </c>
      <c r="E12" s="52">
        <v>45</v>
      </c>
      <c r="F12" s="53">
        <v>115</v>
      </c>
      <c r="G12" s="19">
        <f t="shared" si="2"/>
        <v>160</v>
      </c>
      <c r="H12" s="53">
        <v>854</v>
      </c>
      <c r="I12" s="52">
        <v>3067</v>
      </c>
      <c r="J12" s="20">
        <f t="shared" si="3"/>
        <v>3921</v>
      </c>
      <c r="K12" s="21">
        <f t="shared" si="4"/>
        <v>18.98</v>
      </c>
      <c r="L12" s="22">
        <f t="shared" si="5"/>
        <v>26.67</v>
      </c>
      <c r="M12" s="21">
        <f t="shared" si="6"/>
        <v>24.51</v>
      </c>
      <c r="N12" s="54">
        <v>19.579999999999998</v>
      </c>
      <c r="O12" s="22">
        <f t="shared" si="7"/>
        <v>4.9300000000000033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>
        <f t="shared" si="14"/>
        <v>45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>
        <f t="shared" si="21"/>
        <v>115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>
        <f t="shared" si="28"/>
        <v>160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>
        <f t="shared" si="35"/>
        <v>18.98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>
        <f t="shared" si="42"/>
        <v>26.67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>
        <f t="shared" si="49"/>
        <v>24.51</v>
      </c>
    </row>
    <row r="13" spans="2:63" x14ac:dyDescent="0.2">
      <c r="B13" s="13">
        <f t="shared" si="0"/>
        <v>1</v>
      </c>
      <c r="C13" s="14" t="str">
        <f t="shared" si="1"/>
        <v>Lundi</v>
      </c>
      <c r="D13" s="17">
        <v>43045</v>
      </c>
      <c r="E13" s="52"/>
      <c r="F13" s="53">
        <v>121</v>
      </c>
      <c r="G13" s="19">
        <f t="shared" si="2"/>
        <v>121</v>
      </c>
      <c r="H13" s="53"/>
      <c r="I13" s="52">
        <v>3109</v>
      </c>
      <c r="J13" s="20">
        <f t="shared" si="3"/>
        <v>3109</v>
      </c>
      <c r="K13" s="21" t="str">
        <f t="shared" si="4"/>
        <v xml:space="preserve"> </v>
      </c>
      <c r="L13" s="22">
        <f t="shared" si="5"/>
        <v>25.69</v>
      </c>
      <c r="M13" s="21">
        <f t="shared" si="6"/>
        <v>25.69</v>
      </c>
      <c r="N13" s="54">
        <v>22.1</v>
      </c>
      <c r="O13" s="22">
        <f t="shared" si="7"/>
        <v>3.59</v>
      </c>
      <c r="P13">
        <v>7</v>
      </c>
      <c r="Q13">
        <f t="shared" si="8"/>
        <v>0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>
        <f t="shared" si="15"/>
        <v>121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>
        <f t="shared" si="22"/>
        <v>121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>
        <f t="shared" si="36"/>
        <v>25.69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>
        <f t="shared" si="43"/>
        <v>25.69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2</v>
      </c>
      <c r="C14" s="14" t="str">
        <f t="shared" si="1"/>
        <v>Mardi</v>
      </c>
      <c r="D14" s="17">
        <v>43046</v>
      </c>
      <c r="E14" s="52"/>
      <c r="F14" s="53"/>
      <c r="G14" s="19">
        <f t="shared" si="2"/>
        <v>0</v>
      </c>
      <c r="H14" s="53"/>
      <c r="I14" s="52"/>
      <c r="J14" s="20">
        <f t="shared" si="3"/>
        <v>0</v>
      </c>
      <c r="K14" s="21" t="str">
        <f t="shared" si="4"/>
        <v xml:space="preserve"> </v>
      </c>
      <c r="L14" s="22" t="str">
        <f t="shared" si="5"/>
        <v xml:space="preserve"> </v>
      </c>
      <c r="M14" s="21" t="str">
        <f t="shared" si="6"/>
        <v xml:space="preserve"> </v>
      </c>
      <c r="N14" s="54"/>
      <c r="O14" s="22" t="str">
        <f t="shared" si="7"/>
        <v xml:space="preserve"> </v>
      </c>
      <c r="P14">
        <v>8</v>
      </c>
      <c r="Q14" t="str">
        <f t="shared" si="8"/>
        <v xml:space="preserve"> </v>
      </c>
      <c r="R14">
        <f t="shared" si="9"/>
        <v>0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>
        <f t="shared" si="16"/>
        <v>0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>
        <f t="shared" si="23"/>
        <v>0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3</v>
      </c>
      <c r="C15" s="14" t="str">
        <f t="shared" si="1"/>
        <v>Mercredi</v>
      </c>
      <c r="D15" s="17">
        <v>43047</v>
      </c>
      <c r="E15" s="52">
        <v>61</v>
      </c>
      <c r="F15" s="53">
        <v>49</v>
      </c>
      <c r="G15" s="19">
        <f t="shared" si="2"/>
        <v>110</v>
      </c>
      <c r="H15" s="53">
        <v>1197</v>
      </c>
      <c r="I15" s="52">
        <f>48*20.5</f>
        <v>984</v>
      </c>
      <c r="J15" s="20">
        <f t="shared" si="3"/>
        <v>2181</v>
      </c>
      <c r="K15" s="21">
        <f t="shared" si="4"/>
        <v>19.62</v>
      </c>
      <c r="L15" s="22">
        <f t="shared" si="5"/>
        <v>20.079999999999998</v>
      </c>
      <c r="M15" s="21">
        <f t="shared" si="6"/>
        <v>19.829999999999998</v>
      </c>
      <c r="N15" s="54">
        <v>14.16</v>
      </c>
      <c r="O15" s="22">
        <f t="shared" si="7"/>
        <v>5.6699999999999982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>
        <f t="shared" si="10"/>
        <v>61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>
        <f t="shared" si="17"/>
        <v>49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>
        <f t="shared" si="24"/>
        <v>110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>
        <f t="shared" si="31"/>
        <v>19.62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>
        <f t="shared" si="38"/>
        <v>20.079999999999998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>
        <f t="shared" si="45"/>
        <v>19.829999999999998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4</v>
      </c>
      <c r="C16" s="14" t="str">
        <f t="shared" si="1"/>
        <v>Jeudi</v>
      </c>
      <c r="D16" s="17">
        <v>43048</v>
      </c>
      <c r="E16" s="52">
        <v>81</v>
      </c>
      <c r="F16" s="53">
        <v>35</v>
      </c>
      <c r="G16" s="19">
        <f t="shared" si="2"/>
        <v>116</v>
      </c>
      <c r="H16" s="53">
        <v>1674</v>
      </c>
      <c r="I16" s="52">
        <v>745</v>
      </c>
      <c r="J16" s="20">
        <f t="shared" si="3"/>
        <v>2419</v>
      </c>
      <c r="K16" s="21">
        <f t="shared" si="4"/>
        <v>20.67</v>
      </c>
      <c r="L16" s="22">
        <f t="shared" si="5"/>
        <v>21.29</v>
      </c>
      <c r="M16" s="21">
        <f t="shared" si="6"/>
        <v>20.85</v>
      </c>
      <c r="N16" s="54">
        <v>14.56</v>
      </c>
      <c r="O16" s="22">
        <f t="shared" si="7"/>
        <v>6.2900000000000009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>
        <f t="shared" si="11"/>
        <v>81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>
        <f t="shared" si="18"/>
        <v>35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>
        <f t="shared" si="25"/>
        <v>116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>
        <f t="shared" si="32"/>
        <v>20.67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>
        <f t="shared" si="39"/>
        <v>21.29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>
        <f t="shared" si="46"/>
        <v>20.85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5</v>
      </c>
      <c r="C17" s="14" t="str">
        <f t="shared" si="1"/>
        <v>Vendredi</v>
      </c>
      <c r="D17" s="17">
        <v>43049</v>
      </c>
      <c r="E17" s="52">
        <v>72</v>
      </c>
      <c r="F17" s="53">
        <v>59</v>
      </c>
      <c r="G17" s="19">
        <f t="shared" si="2"/>
        <v>131</v>
      </c>
      <c r="H17" s="53">
        <v>1398</v>
      </c>
      <c r="I17" s="52">
        <v>1226</v>
      </c>
      <c r="J17" s="20">
        <f t="shared" si="3"/>
        <v>2624</v>
      </c>
      <c r="K17" s="21">
        <f t="shared" si="4"/>
        <v>19.420000000000002</v>
      </c>
      <c r="L17" s="22">
        <f t="shared" si="5"/>
        <v>20.78</v>
      </c>
      <c r="M17" s="21">
        <f t="shared" si="6"/>
        <v>20.03</v>
      </c>
      <c r="N17" s="54">
        <v>14.86</v>
      </c>
      <c r="O17" s="22">
        <f t="shared" si="7"/>
        <v>5.1700000000000017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>
        <f t="shared" si="12"/>
        <v>72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>
        <f t="shared" si="19"/>
        <v>59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>
        <f t="shared" si="26"/>
        <v>131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>
        <f t="shared" si="33"/>
        <v>19.420000000000002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>
        <f t="shared" si="40"/>
        <v>20.78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>
        <f t="shared" si="47"/>
        <v>20.03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6</v>
      </c>
      <c r="C18" s="14" t="str">
        <f t="shared" si="1"/>
        <v>Samedi</v>
      </c>
      <c r="D18" s="17">
        <v>43050</v>
      </c>
      <c r="E18" s="52">
        <v>82</v>
      </c>
      <c r="F18" s="53">
        <v>65</v>
      </c>
      <c r="G18" s="19">
        <f t="shared" si="2"/>
        <v>147</v>
      </c>
      <c r="H18" s="53">
        <v>1661</v>
      </c>
      <c r="I18" s="52">
        <v>1407</v>
      </c>
      <c r="J18" s="20">
        <f t="shared" si="3"/>
        <v>3068</v>
      </c>
      <c r="K18" s="21">
        <f t="shared" si="4"/>
        <v>20.260000000000002</v>
      </c>
      <c r="L18" s="22">
        <f t="shared" si="5"/>
        <v>21.65</v>
      </c>
      <c r="M18" s="21">
        <f t="shared" si="6"/>
        <v>20.87</v>
      </c>
      <c r="N18" s="54">
        <v>15.77</v>
      </c>
      <c r="O18" s="22">
        <f t="shared" si="7"/>
        <v>5.1000000000000014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>
        <f t="shared" si="13"/>
        <v>82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>
        <f t="shared" si="20"/>
        <v>65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>
        <f t="shared" si="27"/>
        <v>147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>
        <f t="shared" si="34"/>
        <v>20.260000000000002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>
        <f t="shared" si="41"/>
        <v>21.65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>
        <f t="shared" si="48"/>
        <v>20.87</v>
      </c>
      <c r="BK18" t="str">
        <f t="shared" si="49"/>
        <v xml:space="preserve"> </v>
      </c>
    </row>
    <row r="19" spans="2:63" x14ac:dyDescent="0.2">
      <c r="B19" s="13">
        <f t="shared" si="0"/>
        <v>7</v>
      </c>
      <c r="C19" s="14" t="str">
        <f t="shared" si="1"/>
        <v>Dimanche</v>
      </c>
      <c r="D19" s="17">
        <v>43051</v>
      </c>
      <c r="E19" s="52">
        <v>55</v>
      </c>
      <c r="F19" s="53">
        <v>116</v>
      </c>
      <c r="G19" s="19">
        <f t="shared" si="2"/>
        <v>171</v>
      </c>
      <c r="H19" s="53">
        <v>1158</v>
      </c>
      <c r="I19" s="52">
        <v>2861</v>
      </c>
      <c r="J19" s="20">
        <f t="shared" si="3"/>
        <v>4019</v>
      </c>
      <c r="K19" s="21">
        <f t="shared" si="4"/>
        <v>21.05</v>
      </c>
      <c r="L19" s="22">
        <f t="shared" si="5"/>
        <v>24.66</v>
      </c>
      <c r="M19" s="21">
        <f t="shared" si="6"/>
        <v>23.5</v>
      </c>
      <c r="N19" s="54">
        <v>17.54</v>
      </c>
      <c r="O19" s="22">
        <f t="shared" si="7"/>
        <v>5.9600000000000009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>
        <f t="shared" si="14"/>
        <v>55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>
        <f t="shared" si="21"/>
        <v>116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>
        <f t="shared" si="28"/>
        <v>171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>
        <f t="shared" si="35"/>
        <v>21.05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>
        <f t="shared" si="42"/>
        <v>24.66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>
        <f t="shared" si="49"/>
        <v>23.5</v>
      </c>
    </row>
    <row r="20" spans="2:63" x14ac:dyDescent="0.2">
      <c r="B20" s="13">
        <f t="shared" si="0"/>
        <v>1</v>
      </c>
      <c r="C20" s="14" t="str">
        <f t="shared" si="1"/>
        <v>Lundi</v>
      </c>
      <c r="D20" s="17">
        <v>43052</v>
      </c>
      <c r="E20" s="52"/>
      <c r="F20" s="53">
        <v>129</v>
      </c>
      <c r="G20" s="19">
        <f t="shared" si="2"/>
        <v>129</v>
      </c>
      <c r="H20" s="53"/>
      <c r="I20" s="52">
        <v>3473</v>
      </c>
      <c r="J20" s="20">
        <f t="shared" si="3"/>
        <v>3473</v>
      </c>
      <c r="K20" s="21" t="str">
        <f t="shared" si="4"/>
        <v xml:space="preserve"> </v>
      </c>
      <c r="L20" s="22">
        <f t="shared" si="5"/>
        <v>26.92</v>
      </c>
      <c r="M20" s="21">
        <f t="shared" si="6"/>
        <v>26.92</v>
      </c>
      <c r="N20" s="54">
        <v>22.1</v>
      </c>
      <c r="O20" s="22">
        <f t="shared" si="7"/>
        <v>4.82</v>
      </c>
      <c r="P20">
        <v>14</v>
      </c>
      <c r="Q20">
        <f t="shared" si="8"/>
        <v>0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>
        <f t="shared" si="15"/>
        <v>129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>
        <f t="shared" si="22"/>
        <v>129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>
        <f t="shared" si="36"/>
        <v>26.92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>
        <f t="shared" si="43"/>
        <v>26.92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2</v>
      </c>
      <c r="C21" s="14" t="str">
        <f t="shared" si="1"/>
        <v>Mardi</v>
      </c>
      <c r="D21" s="17">
        <v>43053</v>
      </c>
      <c r="E21" s="52"/>
      <c r="F21" s="53"/>
      <c r="G21" s="19">
        <f t="shared" si="2"/>
        <v>0</v>
      </c>
      <c r="H21" s="53"/>
      <c r="I21" s="52"/>
      <c r="J21" s="20">
        <f t="shared" si="3"/>
        <v>0</v>
      </c>
      <c r="K21" s="21" t="str">
        <f t="shared" si="4"/>
        <v xml:space="preserve"> </v>
      </c>
      <c r="L21" s="22" t="str">
        <f t="shared" si="5"/>
        <v xml:space="preserve"> </v>
      </c>
      <c r="M21" s="21" t="str">
        <f t="shared" si="6"/>
        <v xml:space="preserve"> </v>
      </c>
      <c r="N21" s="54"/>
      <c r="O21" s="22" t="str">
        <f t="shared" si="7"/>
        <v xml:space="preserve"> </v>
      </c>
      <c r="P21">
        <v>15</v>
      </c>
      <c r="Q21" t="str">
        <f t="shared" si="8"/>
        <v xml:space="preserve"> </v>
      </c>
      <c r="R21">
        <f t="shared" si="9"/>
        <v>0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>
        <f t="shared" si="16"/>
        <v>0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>
        <f t="shared" si="23"/>
        <v>0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3</v>
      </c>
      <c r="C22" s="14" t="str">
        <f t="shared" si="1"/>
        <v>Mercredi</v>
      </c>
      <c r="D22" s="17">
        <v>43054</v>
      </c>
      <c r="E22" s="52">
        <v>57</v>
      </c>
      <c r="F22" s="53">
        <v>45</v>
      </c>
      <c r="G22" s="19">
        <f t="shared" si="2"/>
        <v>102</v>
      </c>
      <c r="H22" s="53">
        <v>1098</v>
      </c>
      <c r="I22" s="52">
        <v>878</v>
      </c>
      <c r="J22" s="20">
        <f t="shared" si="3"/>
        <v>1976</v>
      </c>
      <c r="K22" s="21">
        <f t="shared" si="4"/>
        <v>19.260000000000002</v>
      </c>
      <c r="L22" s="22">
        <f t="shared" si="5"/>
        <v>19.510000000000002</v>
      </c>
      <c r="M22" s="21">
        <f t="shared" si="6"/>
        <v>19.37</v>
      </c>
      <c r="N22" s="54">
        <v>13.77</v>
      </c>
      <c r="O22" s="22">
        <f t="shared" si="7"/>
        <v>5.6000000000000014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>
        <f t="shared" si="10"/>
        <v>57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>
        <f t="shared" si="17"/>
        <v>45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>
        <f t="shared" si="24"/>
        <v>102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>
        <f t="shared" si="31"/>
        <v>19.260000000000002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>
        <f t="shared" si="38"/>
        <v>19.510000000000002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>
        <f t="shared" si="45"/>
        <v>19.37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4</v>
      </c>
      <c r="C23" s="14" t="str">
        <f t="shared" si="1"/>
        <v>Jeudi</v>
      </c>
      <c r="D23" s="17">
        <v>43055</v>
      </c>
      <c r="E23" s="52">
        <v>75</v>
      </c>
      <c r="F23" s="53">
        <v>39</v>
      </c>
      <c r="G23" s="19">
        <f t="shared" si="2"/>
        <v>114</v>
      </c>
      <c r="H23" s="53">
        <v>1434</v>
      </c>
      <c r="I23" s="52">
        <v>774</v>
      </c>
      <c r="J23" s="20">
        <f t="shared" si="3"/>
        <v>2208</v>
      </c>
      <c r="K23" s="21">
        <f t="shared" si="4"/>
        <v>19.12</v>
      </c>
      <c r="L23" s="22">
        <f t="shared" si="5"/>
        <v>19.850000000000001</v>
      </c>
      <c r="M23" s="21">
        <f t="shared" si="6"/>
        <v>19.37</v>
      </c>
      <c r="N23" s="54">
        <v>14.1</v>
      </c>
      <c r="O23" s="22">
        <f t="shared" si="7"/>
        <v>5.2700000000000014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>
        <f t="shared" si="11"/>
        <v>75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>
        <f t="shared" si="18"/>
        <v>39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>
        <f t="shared" si="25"/>
        <v>114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>
        <f t="shared" si="32"/>
        <v>19.12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>
        <f t="shared" si="39"/>
        <v>19.850000000000001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>
        <f t="shared" si="46"/>
        <v>19.37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5</v>
      </c>
      <c r="C24" s="14" t="str">
        <f t="shared" si="1"/>
        <v>Vendredi</v>
      </c>
      <c r="D24" s="17">
        <v>43056</v>
      </c>
      <c r="E24" s="52">
        <v>67</v>
      </c>
      <c r="F24" s="53">
        <v>56</v>
      </c>
      <c r="G24" s="19">
        <f t="shared" si="2"/>
        <v>123</v>
      </c>
      <c r="H24" s="53">
        <v>1356</v>
      </c>
      <c r="I24" s="52">
        <v>1123</v>
      </c>
      <c r="J24" s="20">
        <f t="shared" si="3"/>
        <v>2479</v>
      </c>
      <c r="K24" s="21">
        <f t="shared" si="4"/>
        <v>20.239999999999998</v>
      </c>
      <c r="L24" s="22">
        <f t="shared" si="5"/>
        <v>20.05</v>
      </c>
      <c r="M24" s="21">
        <f t="shared" si="6"/>
        <v>20.149999999999999</v>
      </c>
      <c r="N24" s="54">
        <v>14.4</v>
      </c>
      <c r="O24" s="22">
        <f t="shared" si="7"/>
        <v>5.7499999999999982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>
        <f t="shared" si="12"/>
        <v>67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>
        <f t="shared" si="19"/>
        <v>56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>
        <f t="shared" si="26"/>
        <v>123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>
        <f t="shared" si="33"/>
        <v>20.239999999999998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>
        <f t="shared" si="40"/>
        <v>20.05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>
        <f t="shared" si="47"/>
        <v>20.149999999999999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6</v>
      </c>
      <c r="C25" s="14" t="str">
        <f t="shared" si="1"/>
        <v>Samedi</v>
      </c>
      <c r="D25" s="17">
        <v>43057</v>
      </c>
      <c r="E25" s="52">
        <v>78</v>
      </c>
      <c r="F25" s="53">
        <v>61</v>
      </c>
      <c r="G25" s="19">
        <f t="shared" si="2"/>
        <v>139</v>
      </c>
      <c r="H25" s="53">
        <v>1583</v>
      </c>
      <c r="I25" s="52">
        <v>1362</v>
      </c>
      <c r="J25" s="20">
        <f t="shared" si="3"/>
        <v>2945</v>
      </c>
      <c r="K25" s="21">
        <f t="shared" si="4"/>
        <v>20.29</v>
      </c>
      <c r="L25" s="22">
        <f t="shared" si="5"/>
        <v>22.33</v>
      </c>
      <c r="M25" s="21">
        <f t="shared" si="6"/>
        <v>21.19</v>
      </c>
      <c r="N25" s="54">
        <v>15.26</v>
      </c>
      <c r="O25" s="22">
        <f t="shared" si="7"/>
        <v>5.9300000000000015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>
        <f t="shared" si="13"/>
        <v>78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>
        <f t="shared" si="20"/>
        <v>61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>
        <f t="shared" si="27"/>
        <v>139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>
        <f t="shared" si="34"/>
        <v>20.29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>
        <f t="shared" si="41"/>
        <v>22.33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>
        <f t="shared" si="48"/>
        <v>21.19</v>
      </c>
      <c r="BK25" t="str">
        <f t="shared" si="49"/>
        <v xml:space="preserve"> </v>
      </c>
    </row>
    <row r="26" spans="2:63" x14ac:dyDescent="0.2">
      <c r="B26" s="13">
        <f t="shared" si="0"/>
        <v>7</v>
      </c>
      <c r="C26" s="14" t="str">
        <f t="shared" si="1"/>
        <v>Dimanche</v>
      </c>
      <c r="D26" s="17">
        <v>43058</v>
      </c>
      <c r="E26" s="52">
        <v>43</v>
      </c>
      <c r="F26" s="53">
        <v>112</v>
      </c>
      <c r="G26" s="19">
        <f t="shared" si="2"/>
        <v>155</v>
      </c>
      <c r="H26" s="53">
        <v>906</v>
      </c>
      <c r="I26" s="52">
        <v>2707</v>
      </c>
      <c r="J26" s="20">
        <f t="shared" si="3"/>
        <v>3613</v>
      </c>
      <c r="K26" s="21">
        <f t="shared" si="4"/>
        <v>21.07</v>
      </c>
      <c r="L26" s="22">
        <f t="shared" si="5"/>
        <v>24.17</v>
      </c>
      <c r="M26" s="21">
        <f t="shared" si="6"/>
        <v>23.31</v>
      </c>
      <c r="N26" s="54">
        <v>19.54</v>
      </c>
      <c r="O26" s="22">
        <f t="shared" si="7"/>
        <v>3.7699999999999996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>
        <f t="shared" si="14"/>
        <v>43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>
        <f t="shared" si="21"/>
        <v>112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>
        <f t="shared" si="28"/>
        <v>155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>
        <f t="shared" si="35"/>
        <v>21.07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>
        <f t="shared" si="42"/>
        <v>24.17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>
        <f t="shared" si="49"/>
        <v>23.31</v>
      </c>
    </row>
    <row r="27" spans="2:63" x14ac:dyDescent="0.2">
      <c r="B27" s="13">
        <f t="shared" si="0"/>
        <v>1</v>
      </c>
      <c r="C27" s="14" t="str">
        <f t="shared" si="1"/>
        <v>Lundi</v>
      </c>
      <c r="D27" s="17">
        <v>43059</v>
      </c>
      <c r="E27" s="52"/>
      <c r="F27" s="53">
        <v>109</v>
      </c>
      <c r="G27" s="19">
        <f t="shared" si="2"/>
        <v>109</v>
      </c>
      <c r="H27" s="53"/>
      <c r="I27" s="52">
        <v>2994</v>
      </c>
      <c r="J27" s="20">
        <f t="shared" si="3"/>
        <v>2994</v>
      </c>
      <c r="K27" s="21" t="str">
        <f t="shared" si="4"/>
        <v xml:space="preserve"> </v>
      </c>
      <c r="L27" s="22">
        <f t="shared" si="5"/>
        <v>27.47</v>
      </c>
      <c r="M27" s="21">
        <f t="shared" si="6"/>
        <v>27.47</v>
      </c>
      <c r="N27" s="54">
        <f>M27*76%</f>
        <v>20.877199999999998</v>
      </c>
      <c r="O27" s="22">
        <f t="shared" si="7"/>
        <v>6.5928000000000004</v>
      </c>
      <c r="P27">
        <v>21</v>
      </c>
      <c r="Q27">
        <f t="shared" si="8"/>
        <v>0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>
        <f t="shared" si="15"/>
        <v>109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>
        <f t="shared" si="22"/>
        <v>109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>
        <f t="shared" si="36"/>
        <v>27.47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>
        <f t="shared" si="43"/>
        <v>27.47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2</v>
      </c>
      <c r="C28" s="14" t="str">
        <f t="shared" si="1"/>
        <v>Mardi</v>
      </c>
      <c r="D28" s="17">
        <v>43060</v>
      </c>
      <c r="E28" s="52"/>
      <c r="F28" s="53"/>
      <c r="G28" s="19">
        <f t="shared" si="2"/>
        <v>0</v>
      </c>
      <c r="H28" s="53"/>
      <c r="I28" s="52"/>
      <c r="J28" s="20">
        <f t="shared" si="3"/>
        <v>0</v>
      </c>
      <c r="K28" s="21" t="str">
        <f t="shared" si="4"/>
        <v xml:space="preserve"> </v>
      </c>
      <c r="L28" s="22" t="str">
        <f t="shared" si="5"/>
        <v xml:space="preserve"> </v>
      </c>
      <c r="M28" s="21" t="str">
        <f t="shared" si="6"/>
        <v xml:space="preserve"> </v>
      </c>
      <c r="N28" s="54"/>
      <c r="O28" s="22" t="str">
        <f t="shared" si="7"/>
        <v xml:space="preserve"> </v>
      </c>
      <c r="P28">
        <v>22</v>
      </c>
      <c r="Q28" t="str">
        <f t="shared" si="8"/>
        <v xml:space="preserve"> </v>
      </c>
      <c r="R28">
        <f t="shared" si="9"/>
        <v>0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>
        <f t="shared" si="16"/>
        <v>0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>
        <f t="shared" si="23"/>
        <v>0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3</v>
      </c>
      <c r="C29" s="14" t="str">
        <f t="shared" si="1"/>
        <v>Mercredi</v>
      </c>
      <c r="D29" s="17">
        <v>43061</v>
      </c>
      <c r="E29" s="52">
        <v>58</v>
      </c>
      <c r="F29" s="53">
        <v>43</v>
      </c>
      <c r="G29" s="19">
        <f t="shared" si="2"/>
        <v>101</v>
      </c>
      <c r="H29" s="53">
        <v>1131</v>
      </c>
      <c r="I29" s="52">
        <v>865</v>
      </c>
      <c r="J29" s="20">
        <f t="shared" si="3"/>
        <v>1996</v>
      </c>
      <c r="K29" s="21">
        <f t="shared" si="4"/>
        <v>19.5</v>
      </c>
      <c r="L29" s="22">
        <f t="shared" si="5"/>
        <v>20.12</v>
      </c>
      <c r="M29" s="21">
        <f t="shared" si="6"/>
        <v>19.760000000000002</v>
      </c>
      <c r="N29" s="54">
        <v>14.39</v>
      </c>
      <c r="O29" s="22">
        <f t="shared" si="7"/>
        <v>5.370000000000001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>
        <f t="shared" si="10"/>
        <v>58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>
        <f t="shared" si="17"/>
        <v>43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>
        <f t="shared" si="24"/>
        <v>101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>
        <f t="shared" si="31"/>
        <v>19.5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>
        <f t="shared" si="38"/>
        <v>20.12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>
        <f t="shared" si="45"/>
        <v>19.760000000000002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4</v>
      </c>
      <c r="C30" s="14" t="str">
        <f t="shared" si="1"/>
        <v>Jeudi</v>
      </c>
      <c r="D30" s="17">
        <v>43062</v>
      </c>
      <c r="E30" s="52">
        <v>74</v>
      </c>
      <c r="F30" s="53">
        <v>49</v>
      </c>
      <c r="G30" s="19">
        <f t="shared" si="2"/>
        <v>123</v>
      </c>
      <c r="H30" s="53">
        <v>1431</v>
      </c>
      <c r="I30" s="52">
        <f>48*21</f>
        <v>1008</v>
      </c>
      <c r="J30" s="20">
        <f t="shared" si="3"/>
        <v>2439</v>
      </c>
      <c r="K30" s="21">
        <f t="shared" si="4"/>
        <v>19.34</v>
      </c>
      <c r="L30" s="22">
        <f t="shared" si="5"/>
        <v>20.57</v>
      </c>
      <c r="M30" s="21">
        <f t="shared" si="6"/>
        <v>19.829999999999998</v>
      </c>
      <c r="N30" s="54">
        <v>14.72</v>
      </c>
      <c r="O30" s="22">
        <f t="shared" si="7"/>
        <v>5.1099999999999977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>
        <f t="shared" si="11"/>
        <v>74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>
        <f t="shared" si="18"/>
        <v>49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>
        <f t="shared" si="25"/>
        <v>123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>
        <f t="shared" si="32"/>
        <v>19.34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>
        <f t="shared" si="39"/>
        <v>20.57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>
        <f t="shared" si="46"/>
        <v>19.829999999999998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5</v>
      </c>
      <c r="C31" s="14" t="str">
        <f t="shared" si="1"/>
        <v>Vendredi</v>
      </c>
      <c r="D31" s="17">
        <v>43063</v>
      </c>
      <c r="E31" s="52">
        <v>79</v>
      </c>
      <c r="F31" s="53">
        <v>53</v>
      </c>
      <c r="G31" s="19">
        <f t="shared" si="2"/>
        <v>132</v>
      </c>
      <c r="H31" s="53">
        <v>1486</v>
      </c>
      <c r="I31" s="52">
        <f>55*20.2</f>
        <v>1111</v>
      </c>
      <c r="J31" s="20">
        <f t="shared" si="3"/>
        <v>2597</v>
      </c>
      <c r="K31" s="21">
        <f t="shared" si="4"/>
        <v>18.809999999999999</v>
      </c>
      <c r="L31" s="22">
        <f t="shared" si="5"/>
        <v>20.96</v>
      </c>
      <c r="M31" s="21">
        <f t="shared" si="6"/>
        <v>19.670000000000002</v>
      </c>
      <c r="N31" s="54">
        <v>13.97</v>
      </c>
      <c r="O31" s="22">
        <f t="shared" si="7"/>
        <v>5.7000000000000011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>
        <f t="shared" si="12"/>
        <v>79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>
        <f t="shared" si="19"/>
        <v>53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>
        <f t="shared" si="26"/>
        <v>132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>
        <f t="shared" si="33"/>
        <v>18.809999999999999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>
        <f t="shared" si="40"/>
        <v>20.96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>
        <f t="shared" si="47"/>
        <v>19.670000000000002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6</v>
      </c>
      <c r="C32" s="14" t="str">
        <f t="shared" si="1"/>
        <v>Samedi</v>
      </c>
      <c r="D32" s="17">
        <v>43064</v>
      </c>
      <c r="E32" s="52">
        <v>70</v>
      </c>
      <c r="F32" s="53">
        <v>52</v>
      </c>
      <c r="G32" s="19">
        <f t="shared" si="2"/>
        <v>122</v>
      </c>
      <c r="H32" s="53">
        <v>1427</v>
      </c>
      <c r="I32" s="52">
        <v>1163</v>
      </c>
      <c r="J32" s="20">
        <f t="shared" si="3"/>
        <v>2590</v>
      </c>
      <c r="K32" s="21">
        <f t="shared" si="4"/>
        <v>20.39</v>
      </c>
      <c r="L32" s="22">
        <f t="shared" si="5"/>
        <v>22.37</v>
      </c>
      <c r="M32" s="21">
        <f t="shared" si="6"/>
        <v>21.23</v>
      </c>
      <c r="N32" s="54">
        <v>15.71</v>
      </c>
      <c r="O32" s="22">
        <f t="shared" si="7"/>
        <v>5.52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>
        <f t="shared" si="13"/>
        <v>70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>
        <f t="shared" si="20"/>
        <v>52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>
        <f t="shared" si="27"/>
        <v>122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>
        <f t="shared" si="34"/>
        <v>20.39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>
        <f t="shared" si="41"/>
        <v>22.37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>
        <f t="shared" si="48"/>
        <v>21.23</v>
      </c>
      <c r="BK32" t="str">
        <f t="shared" si="49"/>
        <v xml:space="preserve"> </v>
      </c>
    </row>
    <row r="33" spans="2:63" x14ac:dyDescent="0.2">
      <c r="B33" s="13">
        <f t="shared" si="0"/>
        <v>7</v>
      </c>
      <c r="C33" s="14" t="str">
        <f t="shared" si="1"/>
        <v>Dimanche</v>
      </c>
      <c r="D33" s="17">
        <v>43065</v>
      </c>
      <c r="E33" s="52">
        <v>53</v>
      </c>
      <c r="F33" s="53">
        <v>111</v>
      </c>
      <c r="G33" s="19">
        <f t="shared" si="2"/>
        <v>164</v>
      </c>
      <c r="H33" s="53">
        <v>1012</v>
      </c>
      <c r="I33" s="52">
        <v>3012</v>
      </c>
      <c r="J33" s="20">
        <f t="shared" si="3"/>
        <v>4024</v>
      </c>
      <c r="K33" s="21">
        <f t="shared" si="4"/>
        <v>19.09</v>
      </c>
      <c r="L33" s="22">
        <f t="shared" si="5"/>
        <v>27.14</v>
      </c>
      <c r="M33" s="21">
        <f t="shared" si="6"/>
        <v>24.54</v>
      </c>
      <c r="N33" s="54">
        <v>19.27</v>
      </c>
      <c r="O33" s="22">
        <f t="shared" si="7"/>
        <v>5.27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>
        <f t="shared" si="14"/>
        <v>53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>
        <f t="shared" si="21"/>
        <v>111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>
        <f t="shared" si="28"/>
        <v>164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>
        <f t="shared" si="35"/>
        <v>19.09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>
        <f t="shared" si="42"/>
        <v>27.14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>
        <f t="shared" si="49"/>
        <v>24.54</v>
      </c>
    </row>
    <row r="34" spans="2:63" x14ac:dyDescent="0.2">
      <c r="B34" s="13">
        <f t="shared" si="0"/>
        <v>1</v>
      </c>
      <c r="C34" s="14" t="str">
        <f t="shared" si="1"/>
        <v>Lundi</v>
      </c>
      <c r="D34" s="17">
        <v>43066</v>
      </c>
      <c r="E34" s="52"/>
      <c r="F34" s="53">
        <v>124</v>
      </c>
      <c r="G34" s="19">
        <f t="shared" si="2"/>
        <v>124</v>
      </c>
      <c r="H34" s="53"/>
      <c r="I34" s="52">
        <v>3096</v>
      </c>
      <c r="J34" s="20">
        <f t="shared" si="3"/>
        <v>3096</v>
      </c>
      <c r="K34" s="21" t="str">
        <f t="shared" si="4"/>
        <v xml:space="preserve"> </v>
      </c>
      <c r="L34" s="22">
        <f t="shared" si="5"/>
        <v>24.97</v>
      </c>
      <c r="M34" s="21">
        <f t="shared" si="6"/>
        <v>24.97</v>
      </c>
      <c r="N34" s="54">
        <v>21.1</v>
      </c>
      <c r="O34" s="22">
        <f t="shared" si="7"/>
        <v>3.8699999999999974</v>
      </c>
      <c r="P34">
        <v>28</v>
      </c>
      <c r="Q34">
        <f t="shared" si="8"/>
        <v>0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>
        <f t="shared" si="15"/>
        <v>124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>
        <f t="shared" si="22"/>
        <v>124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>
        <f t="shared" si="36"/>
        <v>24.97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>
        <f t="shared" si="43"/>
        <v>24.97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2</v>
      </c>
      <c r="C35" s="14" t="str">
        <f t="shared" si="1"/>
        <v>Mardi</v>
      </c>
      <c r="D35" s="17">
        <v>43067</v>
      </c>
      <c r="E35" s="52"/>
      <c r="F35" s="53"/>
      <c r="G35" s="19">
        <f t="shared" si="2"/>
        <v>0</v>
      </c>
      <c r="H35" s="53"/>
      <c r="I35" s="52"/>
      <c r="J35" s="20">
        <f t="shared" si="3"/>
        <v>0</v>
      </c>
      <c r="K35" s="21" t="str">
        <f t="shared" si="4"/>
        <v xml:space="preserve"> </v>
      </c>
      <c r="L35" s="22" t="str">
        <f t="shared" si="5"/>
        <v xml:space="preserve"> </v>
      </c>
      <c r="M35" s="21" t="str">
        <f t="shared" si="6"/>
        <v xml:space="preserve"> </v>
      </c>
      <c r="N35" s="54"/>
      <c r="O35" s="22" t="str">
        <f t="shared" si="7"/>
        <v xml:space="preserve"> </v>
      </c>
      <c r="P35">
        <v>29</v>
      </c>
      <c r="Q35" t="str">
        <f t="shared" si="8"/>
        <v xml:space="preserve"> </v>
      </c>
      <c r="R35">
        <f t="shared" si="9"/>
        <v>0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>
        <f t="shared" si="16"/>
        <v>0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>
        <f t="shared" si="23"/>
        <v>0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3</v>
      </c>
      <c r="C36" s="14" t="str">
        <f t="shared" si="1"/>
        <v>Mercredi</v>
      </c>
      <c r="D36" s="17">
        <v>43068</v>
      </c>
      <c r="E36" s="52">
        <v>55</v>
      </c>
      <c r="F36" s="53">
        <v>39</v>
      </c>
      <c r="G36" s="19">
        <f t="shared" si="2"/>
        <v>94</v>
      </c>
      <c r="H36" s="53">
        <v>1094</v>
      </c>
      <c r="I36" s="52">
        <v>801</v>
      </c>
      <c r="J36" s="20">
        <f t="shared" si="3"/>
        <v>1895</v>
      </c>
      <c r="K36" s="21">
        <f t="shared" si="4"/>
        <v>19.89</v>
      </c>
      <c r="L36" s="22">
        <f t="shared" si="5"/>
        <v>20.54</v>
      </c>
      <c r="M36" s="21">
        <f t="shared" si="6"/>
        <v>20.16</v>
      </c>
      <c r="N36" s="54">
        <v>14.39</v>
      </c>
      <c r="O36" s="22">
        <f t="shared" si="7"/>
        <v>5.77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>
        <f t="shared" si="10"/>
        <v>55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>
        <f t="shared" si="17"/>
        <v>39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>
        <f t="shared" si="24"/>
        <v>94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>
        <f t="shared" si="31"/>
        <v>19.89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>
        <f t="shared" si="38"/>
        <v>20.54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>
        <f t="shared" si="45"/>
        <v>20.16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4</v>
      </c>
      <c r="C37" s="14" t="str">
        <f t="shared" si="1"/>
        <v>Jeudi</v>
      </c>
      <c r="D37" s="17">
        <v>43069</v>
      </c>
      <c r="E37" s="52">
        <v>75</v>
      </c>
      <c r="F37" s="53">
        <v>44</v>
      </c>
      <c r="G37" s="19">
        <f t="shared" si="2"/>
        <v>119</v>
      </c>
      <c r="H37" s="53">
        <v>1431</v>
      </c>
      <c r="I37" s="52">
        <v>997</v>
      </c>
      <c r="J37" s="20">
        <f t="shared" si="3"/>
        <v>2428</v>
      </c>
      <c r="K37" s="21">
        <f t="shared" si="4"/>
        <v>19.079999999999998</v>
      </c>
      <c r="L37" s="22">
        <f t="shared" si="5"/>
        <v>22.66</v>
      </c>
      <c r="M37" s="21">
        <f t="shared" si="6"/>
        <v>20.399999999999999</v>
      </c>
      <c r="N37" s="54">
        <v>14.72</v>
      </c>
      <c r="O37" s="22">
        <f t="shared" si="7"/>
        <v>5.6799999999999979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>
        <f t="shared" si="11"/>
        <v>75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>
        <f t="shared" si="18"/>
        <v>44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>
        <f t="shared" si="25"/>
        <v>119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>
        <f t="shared" si="32"/>
        <v>19.079999999999998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>
        <f t="shared" si="39"/>
        <v>22.66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>
        <f t="shared" si="46"/>
        <v>20.399999999999999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3"/>
      <c r="C38" s="16"/>
      <c r="D38" s="42"/>
      <c r="E38" s="52"/>
      <c r="F38" s="53"/>
      <c r="G38" s="19"/>
      <c r="H38" s="53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67</v>
      </c>
      <c r="F39" s="24">
        <f t="shared" si="50"/>
        <v>70</v>
      </c>
      <c r="G39" s="25">
        <f t="shared" si="50"/>
        <v>110</v>
      </c>
      <c r="H39" s="24">
        <f t="shared" si="50"/>
        <v>1309</v>
      </c>
      <c r="I39" s="25">
        <f t="shared" si="50"/>
        <v>1647</v>
      </c>
      <c r="J39" s="24">
        <f t="shared" si="50"/>
        <v>2387</v>
      </c>
      <c r="K39" s="25">
        <f>ROUND(AVERAGE(K8:K38),2)</f>
        <v>19.63</v>
      </c>
      <c r="L39" s="24">
        <f>ROUND(AVERAGE(L8:L38),2)</f>
        <v>22.41</v>
      </c>
      <c r="M39" s="25">
        <f>ROUND(AVERAGE(M8:M38),2)</f>
        <v>21.62</v>
      </c>
      <c r="N39" s="24">
        <f>ROUND(AVERAGE(N8:N38),2)</f>
        <v>16.3</v>
      </c>
      <c r="O39" s="24">
        <f>ROUND(AVERAGE(O8:O38),2)</f>
        <v>5.31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58</v>
      </c>
      <c r="T39" s="24">
        <f t="shared" si="51"/>
        <v>76.8</v>
      </c>
      <c r="U39" s="24">
        <f t="shared" si="51"/>
        <v>72</v>
      </c>
      <c r="V39" s="24">
        <f t="shared" si="51"/>
        <v>77.75</v>
      </c>
      <c r="W39" s="24">
        <f t="shared" si="51"/>
        <v>49</v>
      </c>
      <c r="Y39" s="24">
        <f t="shared" ref="Y39:AE39" si="52">AVERAGE(Y8:Y38)</f>
        <v>120.75</v>
      </c>
      <c r="Z39" s="24">
        <f t="shared" si="52"/>
        <v>0</v>
      </c>
      <c r="AA39" s="24">
        <f t="shared" si="52"/>
        <v>44.2</v>
      </c>
      <c r="AB39" s="24">
        <f t="shared" si="52"/>
        <v>40.6</v>
      </c>
      <c r="AC39" s="24">
        <f t="shared" si="52"/>
        <v>57</v>
      </c>
      <c r="AD39" s="24">
        <f t="shared" si="52"/>
        <v>58.5</v>
      </c>
      <c r="AE39" s="24">
        <f t="shared" si="52"/>
        <v>113.5</v>
      </c>
      <c r="AG39" s="24">
        <f t="shared" ref="AG39:AM39" si="53">AVERAGE(AG8:AG38)</f>
        <v>120.75</v>
      </c>
      <c r="AH39" s="24">
        <f t="shared" si="53"/>
        <v>0</v>
      </c>
      <c r="AI39" s="24">
        <f t="shared" si="53"/>
        <v>102.2</v>
      </c>
      <c r="AJ39" s="24">
        <f t="shared" si="53"/>
        <v>117.4</v>
      </c>
      <c r="AK39" s="24">
        <f t="shared" si="53"/>
        <v>129</v>
      </c>
      <c r="AL39" s="24">
        <f t="shared" si="53"/>
        <v>136.25</v>
      </c>
      <c r="AM39" s="24">
        <f t="shared" si="53"/>
        <v>162.5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19.556000000000001</v>
      </c>
      <c r="AR39" s="24">
        <f t="shared" si="54"/>
        <v>19.442</v>
      </c>
      <c r="AS39" s="24">
        <f t="shared" si="54"/>
        <v>19.2075</v>
      </c>
      <c r="AT39" s="24">
        <f t="shared" si="54"/>
        <v>19.98</v>
      </c>
      <c r="AU39" s="24">
        <f t="shared" si="54"/>
        <v>20.047499999999999</v>
      </c>
      <c r="AW39" s="24">
        <f t="shared" ref="AW39:BC39" si="55">AVERAGE(AW8:AW38)</f>
        <v>26.262499999999999</v>
      </c>
      <c r="AX39" s="24" t="e">
        <f t="shared" si="55"/>
        <v>#DIV/0!</v>
      </c>
      <c r="AY39" s="24">
        <f t="shared" si="55"/>
        <v>20.143999999999998</v>
      </c>
      <c r="AZ39" s="24">
        <f t="shared" si="55"/>
        <v>21.058</v>
      </c>
      <c r="BA39" s="24">
        <f t="shared" si="55"/>
        <v>20.555</v>
      </c>
      <c r="BB39" s="24">
        <f t="shared" si="55"/>
        <v>21.7075</v>
      </c>
      <c r="BC39" s="24">
        <f t="shared" si="55"/>
        <v>25.66</v>
      </c>
      <c r="BE39" s="24">
        <f t="shared" ref="BE39:BK39" si="56">AVERAGE(BE8:BE38)</f>
        <v>26.262499999999999</v>
      </c>
      <c r="BF39" s="24" t="e">
        <f t="shared" si="56"/>
        <v>#DIV/0!</v>
      </c>
      <c r="BG39" s="24">
        <f t="shared" si="56"/>
        <v>19.808</v>
      </c>
      <c r="BH39" s="24">
        <f t="shared" si="56"/>
        <v>20.010000000000002</v>
      </c>
      <c r="BI39" s="24">
        <f t="shared" si="56"/>
        <v>19.7925</v>
      </c>
      <c r="BJ39" s="24">
        <f t="shared" si="56"/>
        <v>20.720000000000002</v>
      </c>
      <c r="BK39" s="24">
        <f t="shared" si="56"/>
        <v>23.965000000000003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1469</v>
      </c>
      <c r="F40" s="24">
        <f t="shared" si="57"/>
        <v>1823</v>
      </c>
      <c r="G40" s="24">
        <f t="shared" si="57"/>
        <v>3292</v>
      </c>
      <c r="H40" s="24">
        <f t="shared" si="57"/>
        <v>28805</v>
      </c>
      <c r="I40" s="24">
        <f t="shared" si="57"/>
        <v>42810</v>
      </c>
      <c r="J40" s="24">
        <f t="shared" si="57"/>
        <v>71615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120.75</v>
      </c>
      <c r="F46" s="34">
        <f t="shared" ref="F46:F52" si="60">HLOOKUP(C46,$AG$7:$AM$39,33,FALSE)</f>
        <v>120.75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26.262499999999999</v>
      </c>
      <c r="I46" s="35">
        <f t="shared" ref="I46:I52" si="63">HLOOKUP(C46,$BE$7:$BK$39,33,FALSE)</f>
        <v>26.262499999999999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58</v>
      </c>
      <c r="E48" s="34">
        <f t="shared" si="59"/>
        <v>44.2</v>
      </c>
      <c r="F48" s="34">
        <f t="shared" si="60"/>
        <v>102.2</v>
      </c>
      <c r="G48" s="35">
        <f t="shared" si="61"/>
        <v>19.556000000000001</v>
      </c>
      <c r="H48" s="35">
        <f t="shared" si="62"/>
        <v>20.143999999999998</v>
      </c>
      <c r="I48" s="35">
        <f t="shared" si="63"/>
        <v>19.808</v>
      </c>
    </row>
    <row r="49" spans="3:9" x14ac:dyDescent="0.2">
      <c r="C49" s="24" t="s">
        <v>13</v>
      </c>
      <c r="D49" s="34">
        <f t="shared" si="58"/>
        <v>76.8</v>
      </c>
      <c r="E49" s="34">
        <f t="shared" si="59"/>
        <v>40.6</v>
      </c>
      <c r="F49" s="34">
        <f t="shared" si="60"/>
        <v>117.4</v>
      </c>
      <c r="G49" s="35">
        <f t="shared" si="61"/>
        <v>19.442</v>
      </c>
      <c r="H49" s="35">
        <f t="shared" si="62"/>
        <v>21.058</v>
      </c>
      <c r="I49" s="35">
        <f t="shared" si="63"/>
        <v>20.010000000000002</v>
      </c>
    </row>
    <row r="50" spans="3:9" x14ac:dyDescent="0.2">
      <c r="C50" s="24" t="s">
        <v>14</v>
      </c>
      <c r="D50" s="34">
        <f t="shared" si="58"/>
        <v>72</v>
      </c>
      <c r="E50" s="34">
        <f t="shared" si="59"/>
        <v>57</v>
      </c>
      <c r="F50" s="34">
        <f t="shared" si="60"/>
        <v>129</v>
      </c>
      <c r="G50" s="35">
        <f t="shared" si="61"/>
        <v>19.2075</v>
      </c>
      <c r="H50" s="35">
        <f t="shared" si="62"/>
        <v>20.555</v>
      </c>
      <c r="I50" s="35">
        <f t="shared" si="63"/>
        <v>19.7925</v>
      </c>
    </row>
    <row r="51" spans="3:9" x14ac:dyDescent="0.2">
      <c r="C51" s="24" t="s">
        <v>16</v>
      </c>
      <c r="D51" s="34">
        <f t="shared" si="58"/>
        <v>77.75</v>
      </c>
      <c r="E51" s="34">
        <f t="shared" si="59"/>
        <v>58.5</v>
      </c>
      <c r="F51" s="34">
        <f t="shared" si="60"/>
        <v>136.25</v>
      </c>
      <c r="G51" s="35">
        <f t="shared" si="61"/>
        <v>19.98</v>
      </c>
      <c r="H51" s="35">
        <f t="shared" si="62"/>
        <v>21.7075</v>
      </c>
      <c r="I51" s="35">
        <f t="shared" si="63"/>
        <v>20.720000000000002</v>
      </c>
    </row>
    <row r="52" spans="3:9" x14ac:dyDescent="0.2">
      <c r="C52" s="24" t="s">
        <v>18</v>
      </c>
      <c r="D52" s="34">
        <f t="shared" si="58"/>
        <v>49</v>
      </c>
      <c r="E52" s="34">
        <f t="shared" si="59"/>
        <v>113.5</v>
      </c>
      <c r="F52" s="34">
        <f t="shared" si="60"/>
        <v>162.5</v>
      </c>
      <c r="G52" s="35">
        <f t="shared" si="61"/>
        <v>20.047499999999999</v>
      </c>
      <c r="H52" s="35">
        <f t="shared" si="62"/>
        <v>25.66</v>
      </c>
      <c r="I52" s="35">
        <f t="shared" si="63"/>
        <v>23.965000000000003</v>
      </c>
    </row>
  </sheetData>
  <sheetProtection sheet="1" objects="1" scenarios="1"/>
  <phoneticPr fontId="1" type="noConversion"/>
  <hyperlinks>
    <hyperlink ref="F4" location="Novembre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5</v>
      </c>
      <c r="C8" s="12" t="str">
        <f t="shared" ref="C8:C38" si="1">IF(B8=1,"Lundi",IF(B8=2,"Mardi",IF(B8=3,"Mercredi",IF(B8=4,"Jeudi",IF(B8=5,"Vendredi",IF(B8=6,"Samedi","Dimanche"))))))</f>
        <v>Vendredi</v>
      </c>
      <c r="D8" s="17">
        <v>43070</v>
      </c>
      <c r="E8" s="52">
        <v>72</v>
      </c>
      <c r="F8" s="53">
        <v>58</v>
      </c>
      <c r="G8" s="19">
        <f t="shared" ref="G8:G38" si="2">SUM(E8:F8)</f>
        <v>130</v>
      </c>
      <c r="H8" s="53">
        <v>1323</v>
      </c>
      <c r="I8" s="52">
        <v>1256</v>
      </c>
      <c r="J8" s="20">
        <f t="shared" ref="J8:J37" si="3">H8+I8</f>
        <v>2579</v>
      </c>
      <c r="K8" s="21">
        <f t="shared" ref="K8:K37" si="4">IF(E8=0," ",ROUND(H8/E8,2))</f>
        <v>18.38</v>
      </c>
      <c r="L8" s="22">
        <f t="shared" ref="L8:L37" si="5">IF(F8=0," ",ROUND(I8/F8,2))</f>
        <v>21.66</v>
      </c>
      <c r="M8" s="21">
        <f t="shared" ref="M8:M37" si="6">IF(G8=0," ",ROUND(J8/G8,2))</f>
        <v>19.84</v>
      </c>
      <c r="N8" s="54">
        <v>14.98</v>
      </c>
      <c r="O8" s="22">
        <f t="shared" ref="O8:O38" si="7">IF(M8=" "," ",M8-N8)</f>
        <v>4.8599999999999994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>
        <f t="shared" ref="U8:U38" si="12">IF(C8="Vendredi",E8," ")</f>
        <v>72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>
        <f t="shared" ref="AC8:AC38" si="19">IF(C8="Vendredi",F8," ")</f>
        <v>58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>
        <f t="shared" ref="AK8:AK38" si="26">IF(C8="Vendredi",G8," ")</f>
        <v>130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>
        <f t="shared" ref="AS8:AS38" si="33">IF(C8="Vendredi",K8," ")</f>
        <v>18.38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>
        <f t="shared" ref="BA8:BA38" si="40">IF(C8="Vendredi",L8," ")</f>
        <v>21.66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>
        <f t="shared" ref="BI8:BI38" si="47">IF(C8="Vendredi",M8," ")</f>
        <v>19.84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6</v>
      </c>
      <c r="C9" s="14" t="str">
        <f t="shared" si="1"/>
        <v>Samedi</v>
      </c>
      <c r="D9" s="17">
        <v>43071</v>
      </c>
      <c r="E9" s="52">
        <v>83</v>
      </c>
      <c r="F9" s="53">
        <v>55</v>
      </c>
      <c r="G9" s="19">
        <f t="shared" si="2"/>
        <v>138</v>
      </c>
      <c r="H9" s="53">
        <v>1585</v>
      </c>
      <c r="I9" s="52">
        <v>1167</v>
      </c>
      <c r="J9" s="20">
        <f t="shared" si="3"/>
        <v>2752</v>
      </c>
      <c r="K9" s="21">
        <f t="shared" si="4"/>
        <v>19.100000000000001</v>
      </c>
      <c r="L9" s="22">
        <f t="shared" si="5"/>
        <v>21.22</v>
      </c>
      <c r="M9" s="21">
        <f t="shared" si="6"/>
        <v>19.940000000000001</v>
      </c>
      <c r="N9" s="54">
        <v>14.78</v>
      </c>
      <c r="O9" s="22">
        <f t="shared" si="7"/>
        <v>5.1600000000000019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>
        <f t="shared" si="13"/>
        <v>83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>
        <f t="shared" si="20"/>
        <v>55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>
        <f t="shared" si="27"/>
        <v>138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>
        <f t="shared" si="34"/>
        <v>19.100000000000001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>
        <f t="shared" si="41"/>
        <v>21.22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>
        <f t="shared" si="48"/>
        <v>19.940000000000001</v>
      </c>
      <c r="BK9" t="str">
        <f t="shared" si="49"/>
        <v xml:space="preserve"> </v>
      </c>
    </row>
    <row r="10" spans="2:63" x14ac:dyDescent="0.2">
      <c r="B10" s="13">
        <f t="shared" si="0"/>
        <v>7</v>
      </c>
      <c r="C10" s="14" t="str">
        <f t="shared" si="1"/>
        <v>Dimanche</v>
      </c>
      <c r="D10" s="17">
        <v>43072</v>
      </c>
      <c r="E10" s="52">
        <v>43</v>
      </c>
      <c r="F10" s="53">
        <v>113</v>
      </c>
      <c r="G10" s="19">
        <f t="shared" si="2"/>
        <v>156</v>
      </c>
      <c r="H10" s="53">
        <v>863</v>
      </c>
      <c r="I10" s="52">
        <v>2998</v>
      </c>
      <c r="J10" s="20">
        <f t="shared" si="3"/>
        <v>3861</v>
      </c>
      <c r="K10" s="21">
        <f t="shared" si="4"/>
        <v>20.07</v>
      </c>
      <c r="L10" s="22">
        <f t="shared" si="5"/>
        <v>26.53</v>
      </c>
      <c r="M10" s="21">
        <f t="shared" si="6"/>
        <v>24.75</v>
      </c>
      <c r="N10" s="54">
        <v>19.579999999999998</v>
      </c>
      <c r="O10" s="22">
        <f t="shared" si="7"/>
        <v>5.1700000000000017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>
        <f t="shared" si="14"/>
        <v>43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>
        <f t="shared" si="21"/>
        <v>113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>
        <f t="shared" si="28"/>
        <v>156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>
        <f t="shared" si="35"/>
        <v>20.07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>
        <f t="shared" si="42"/>
        <v>26.53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>
        <f t="shared" si="49"/>
        <v>24.75</v>
      </c>
    </row>
    <row r="11" spans="2:63" x14ac:dyDescent="0.2">
      <c r="B11" s="13">
        <f t="shared" si="0"/>
        <v>1</v>
      </c>
      <c r="C11" s="14" t="str">
        <f t="shared" si="1"/>
        <v>Lundi</v>
      </c>
      <c r="D11" s="17">
        <v>43073</v>
      </c>
      <c r="E11" s="52"/>
      <c r="F11" s="53">
        <v>119</v>
      </c>
      <c r="G11" s="19">
        <f t="shared" si="2"/>
        <v>119</v>
      </c>
      <c r="H11" s="53"/>
      <c r="I11" s="52">
        <v>3099</v>
      </c>
      <c r="J11" s="20">
        <f t="shared" si="3"/>
        <v>3099</v>
      </c>
      <c r="K11" s="21" t="str">
        <f t="shared" si="4"/>
        <v xml:space="preserve"> </v>
      </c>
      <c r="L11" s="22">
        <f t="shared" si="5"/>
        <v>26.04</v>
      </c>
      <c r="M11" s="21">
        <f t="shared" si="6"/>
        <v>26.04</v>
      </c>
      <c r="N11" s="54">
        <v>21.89</v>
      </c>
      <c r="O11" s="22">
        <f t="shared" si="7"/>
        <v>4.1499999999999986</v>
      </c>
      <c r="P11">
        <v>5</v>
      </c>
      <c r="Q11">
        <f t="shared" si="8"/>
        <v>0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>
        <f t="shared" si="15"/>
        <v>119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>
        <f t="shared" si="22"/>
        <v>119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>
        <f t="shared" si="36"/>
        <v>26.04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>
        <f t="shared" si="43"/>
        <v>26.04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2</v>
      </c>
      <c r="C12" s="14" t="str">
        <f t="shared" si="1"/>
        <v>Mardi</v>
      </c>
      <c r="D12" s="17">
        <v>43074</v>
      </c>
      <c r="E12" s="52"/>
      <c r="F12" s="53"/>
      <c r="G12" s="19">
        <f t="shared" si="2"/>
        <v>0</v>
      </c>
      <c r="H12" s="53"/>
      <c r="I12" s="52"/>
      <c r="J12" s="20">
        <f t="shared" si="3"/>
        <v>0</v>
      </c>
      <c r="K12" s="21" t="str">
        <f t="shared" si="4"/>
        <v xml:space="preserve"> </v>
      </c>
      <c r="L12" s="22" t="str">
        <f t="shared" si="5"/>
        <v xml:space="preserve"> </v>
      </c>
      <c r="M12" s="21" t="str">
        <f t="shared" si="6"/>
        <v xml:space="preserve"> </v>
      </c>
      <c r="N12" s="54"/>
      <c r="O12" s="22" t="str">
        <f t="shared" si="7"/>
        <v xml:space="preserve"> </v>
      </c>
      <c r="P12">
        <v>6</v>
      </c>
      <c r="Q12" t="str">
        <f t="shared" si="8"/>
        <v xml:space="preserve"> </v>
      </c>
      <c r="R12">
        <f t="shared" si="9"/>
        <v>0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>
        <f t="shared" si="16"/>
        <v>0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>
        <f t="shared" si="23"/>
        <v>0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3</v>
      </c>
      <c r="C13" s="14" t="str">
        <f t="shared" si="1"/>
        <v>Mercredi</v>
      </c>
      <c r="D13" s="17">
        <v>43075</v>
      </c>
      <c r="E13" s="52">
        <v>62</v>
      </c>
      <c r="F13" s="53">
        <v>51</v>
      </c>
      <c r="G13" s="19">
        <f t="shared" si="2"/>
        <v>113</v>
      </c>
      <c r="H13" s="53">
        <v>1197</v>
      </c>
      <c r="I13" s="52">
        <f>48*20.5</f>
        <v>984</v>
      </c>
      <c r="J13" s="20">
        <f t="shared" si="3"/>
        <v>2181</v>
      </c>
      <c r="K13" s="21">
        <f t="shared" si="4"/>
        <v>19.309999999999999</v>
      </c>
      <c r="L13" s="22">
        <f t="shared" si="5"/>
        <v>19.29</v>
      </c>
      <c r="M13" s="21">
        <f t="shared" si="6"/>
        <v>19.3</v>
      </c>
      <c r="N13" s="54">
        <v>15.45</v>
      </c>
      <c r="O13" s="22">
        <f t="shared" si="7"/>
        <v>3.8500000000000014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>
        <f t="shared" si="10"/>
        <v>62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>
        <f t="shared" si="17"/>
        <v>51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>
        <f t="shared" si="24"/>
        <v>113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>
        <f t="shared" si="31"/>
        <v>19.309999999999999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>
        <f t="shared" si="38"/>
        <v>19.29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>
        <f t="shared" si="45"/>
        <v>19.3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4</v>
      </c>
      <c r="C14" s="14" t="str">
        <f t="shared" si="1"/>
        <v>Jeudi</v>
      </c>
      <c r="D14" s="17">
        <v>43076</v>
      </c>
      <c r="E14" s="52">
        <v>79</v>
      </c>
      <c r="F14" s="53">
        <v>36</v>
      </c>
      <c r="G14" s="19">
        <f t="shared" si="2"/>
        <v>115</v>
      </c>
      <c r="H14" s="53">
        <v>1674</v>
      </c>
      <c r="I14" s="52">
        <v>745</v>
      </c>
      <c r="J14" s="20">
        <f t="shared" si="3"/>
        <v>2419</v>
      </c>
      <c r="K14" s="21">
        <f t="shared" si="4"/>
        <v>21.19</v>
      </c>
      <c r="L14" s="22">
        <f t="shared" si="5"/>
        <v>20.69</v>
      </c>
      <c r="M14" s="21">
        <f t="shared" si="6"/>
        <v>21.03</v>
      </c>
      <c r="N14" s="54">
        <v>15.23</v>
      </c>
      <c r="O14" s="22">
        <f t="shared" si="7"/>
        <v>5.8000000000000007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>
        <f t="shared" si="11"/>
        <v>79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>
        <f t="shared" si="18"/>
        <v>36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>
        <f t="shared" si="25"/>
        <v>115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>
        <f t="shared" si="32"/>
        <v>21.19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>
        <f t="shared" si="39"/>
        <v>20.69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>
        <f t="shared" si="46"/>
        <v>21.03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5</v>
      </c>
      <c r="C15" s="14" t="str">
        <f t="shared" si="1"/>
        <v>Vendredi</v>
      </c>
      <c r="D15" s="17">
        <v>43077</v>
      </c>
      <c r="E15" s="52">
        <v>73</v>
      </c>
      <c r="F15" s="53">
        <v>61</v>
      </c>
      <c r="G15" s="19">
        <f t="shared" si="2"/>
        <v>134</v>
      </c>
      <c r="H15" s="53">
        <v>1398</v>
      </c>
      <c r="I15" s="52">
        <v>1226</v>
      </c>
      <c r="J15" s="20">
        <f t="shared" si="3"/>
        <v>2624</v>
      </c>
      <c r="K15" s="21">
        <f t="shared" si="4"/>
        <v>19.149999999999999</v>
      </c>
      <c r="L15" s="22">
        <f t="shared" si="5"/>
        <v>20.100000000000001</v>
      </c>
      <c r="M15" s="21">
        <f t="shared" si="6"/>
        <v>19.579999999999998</v>
      </c>
      <c r="N15" s="54">
        <v>14.98</v>
      </c>
      <c r="O15" s="22">
        <f t="shared" si="7"/>
        <v>4.5999999999999979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>
        <f t="shared" si="12"/>
        <v>73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>
        <f t="shared" si="19"/>
        <v>61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>
        <f t="shared" si="26"/>
        <v>134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>
        <f t="shared" si="33"/>
        <v>19.149999999999999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>
        <f t="shared" si="40"/>
        <v>20.100000000000001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>
        <f t="shared" si="47"/>
        <v>19.579999999999998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6</v>
      </c>
      <c r="C16" s="14" t="str">
        <f t="shared" si="1"/>
        <v>Samedi</v>
      </c>
      <c r="D16" s="17">
        <v>43078</v>
      </c>
      <c r="E16" s="52">
        <v>84</v>
      </c>
      <c r="F16" s="53">
        <v>66</v>
      </c>
      <c r="G16" s="19">
        <f t="shared" si="2"/>
        <v>150</v>
      </c>
      <c r="H16" s="53">
        <v>1661</v>
      </c>
      <c r="I16" s="52">
        <v>1407</v>
      </c>
      <c r="J16" s="20">
        <f t="shared" si="3"/>
        <v>3068</v>
      </c>
      <c r="K16" s="21">
        <f t="shared" si="4"/>
        <v>19.77</v>
      </c>
      <c r="L16" s="22">
        <f t="shared" si="5"/>
        <v>21.32</v>
      </c>
      <c r="M16" s="21">
        <f t="shared" si="6"/>
        <v>20.45</v>
      </c>
      <c r="N16" s="54">
        <v>14.74</v>
      </c>
      <c r="O16" s="22">
        <f t="shared" si="7"/>
        <v>5.7099999999999991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>
        <f t="shared" si="13"/>
        <v>84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>
        <f t="shared" si="20"/>
        <v>66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>
        <f t="shared" si="27"/>
        <v>150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>
        <f t="shared" si="34"/>
        <v>19.77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>
        <f t="shared" si="41"/>
        <v>21.32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>
        <f t="shared" si="48"/>
        <v>20.45</v>
      </c>
      <c r="BK16" t="str">
        <f t="shared" si="49"/>
        <v xml:space="preserve"> </v>
      </c>
    </row>
    <row r="17" spans="2:63" x14ac:dyDescent="0.2">
      <c r="B17" s="13">
        <f t="shared" si="0"/>
        <v>7</v>
      </c>
      <c r="C17" s="14" t="str">
        <f t="shared" si="1"/>
        <v>Dimanche</v>
      </c>
      <c r="D17" s="17">
        <v>43079</v>
      </c>
      <c r="E17" s="52">
        <v>57</v>
      </c>
      <c r="F17" s="53">
        <v>114</v>
      </c>
      <c r="G17" s="19">
        <f t="shared" si="2"/>
        <v>171</v>
      </c>
      <c r="H17" s="53">
        <v>1158</v>
      </c>
      <c r="I17" s="52">
        <v>2861</v>
      </c>
      <c r="J17" s="20">
        <f t="shared" si="3"/>
        <v>4019</v>
      </c>
      <c r="K17" s="21">
        <f t="shared" si="4"/>
        <v>20.32</v>
      </c>
      <c r="L17" s="22">
        <f t="shared" si="5"/>
        <v>25.1</v>
      </c>
      <c r="M17" s="21">
        <f t="shared" si="6"/>
        <v>23.5</v>
      </c>
      <c r="N17" s="54">
        <v>19.579999999999998</v>
      </c>
      <c r="O17" s="22">
        <f t="shared" si="7"/>
        <v>3.9200000000000017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>
        <f t="shared" si="14"/>
        <v>57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>
        <f t="shared" si="21"/>
        <v>114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>
        <f t="shared" si="28"/>
        <v>171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>
        <f t="shared" si="35"/>
        <v>20.32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>
        <f t="shared" si="42"/>
        <v>25.1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>
        <f t="shared" si="49"/>
        <v>23.5</v>
      </c>
    </row>
    <row r="18" spans="2:63" x14ac:dyDescent="0.2">
      <c r="B18" s="13">
        <f t="shared" si="0"/>
        <v>1</v>
      </c>
      <c r="C18" s="14" t="str">
        <f t="shared" si="1"/>
        <v>Lundi</v>
      </c>
      <c r="D18" s="17">
        <v>43080</v>
      </c>
      <c r="E18" s="52"/>
      <c r="F18" s="53">
        <v>117</v>
      </c>
      <c r="G18" s="19">
        <f t="shared" si="2"/>
        <v>117</v>
      </c>
      <c r="H18" s="53"/>
      <c r="I18" s="52">
        <v>3473</v>
      </c>
      <c r="J18" s="20">
        <f t="shared" si="3"/>
        <v>3473</v>
      </c>
      <c r="K18" s="21" t="str">
        <f t="shared" si="4"/>
        <v xml:space="preserve"> </v>
      </c>
      <c r="L18" s="22">
        <f t="shared" si="5"/>
        <v>29.68</v>
      </c>
      <c r="M18" s="21">
        <f t="shared" si="6"/>
        <v>29.68</v>
      </c>
      <c r="N18" s="54">
        <v>21.67</v>
      </c>
      <c r="O18" s="22">
        <f t="shared" si="7"/>
        <v>8.009999999999998</v>
      </c>
      <c r="P18">
        <v>12</v>
      </c>
      <c r="Q18">
        <f t="shared" si="8"/>
        <v>0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>
        <f t="shared" si="15"/>
        <v>117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>
        <f t="shared" si="22"/>
        <v>117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>
        <f t="shared" si="36"/>
        <v>29.68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>
        <f t="shared" si="43"/>
        <v>29.68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2</v>
      </c>
      <c r="C19" s="14" t="str">
        <f t="shared" si="1"/>
        <v>Mardi</v>
      </c>
      <c r="D19" s="17">
        <v>43081</v>
      </c>
      <c r="E19" s="52"/>
      <c r="F19" s="53"/>
      <c r="G19" s="19">
        <f t="shared" si="2"/>
        <v>0</v>
      </c>
      <c r="H19" s="53"/>
      <c r="I19" s="52"/>
      <c r="J19" s="20">
        <f t="shared" si="3"/>
        <v>0</v>
      </c>
      <c r="K19" s="21" t="str">
        <f t="shared" si="4"/>
        <v xml:space="preserve"> </v>
      </c>
      <c r="L19" s="22" t="str">
        <f t="shared" si="5"/>
        <v xml:space="preserve"> </v>
      </c>
      <c r="M19" s="21" t="str">
        <f t="shared" si="6"/>
        <v xml:space="preserve"> </v>
      </c>
      <c r="N19" s="54"/>
      <c r="O19" s="22" t="str">
        <f t="shared" si="7"/>
        <v xml:space="preserve"> </v>
      </c>
      <c r="P19">
        <v>13</v>
      </c>
      <c r="Q19" t="str">
        <f t="shared" si="8"/>
        <v xml:space="preserve"> </v>
      </c>
      <c r="R19">
        <f t="shared" si="9"/>
        <v>0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>
        <f t="shared" si="16"/>
        <v>0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>
        <f t="shared" si="23"/>
        <v>0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3</v>
      </c>
      <c r="C20" s="14" t="str">
        <f t="shared" si="1"/>
        <v>Mercredi</v>
      </c>
      <c r="D20" s="17">
        <v>43082</v>
      </c>
      <c r="E20" s="52">
        <v>58</v>
      </c>
      <c r="F20" s="53">
        <v>44</v>
      </c>
      <c r="G20" s="19">
        <f t="shared" si="2"/>
        <v>102</v>
      </c>
      <c r="H20" s="53">
        <v>1154</v>
      </c>
      <c r="I20" s="52">
        <v>891</v>
      </c>
      <c r="J20" s="20">
        <f t="shared" si="3"/>
        <v>2045</v>
      </c>
      <c r="K20" s="21">
        <f t="shared" si="4"/>
        <v>19.899999999999999</v>
      </c>
      <c r="L20" s="22">
        <f t="shared" si="5"/>
        <v>20.25</v>
      </c>
      <c r="M20" s="21">
        <f t="shared" si="6"/>
        <v>20.05</v>
      </c>
      <c r="N20" s="54">
        <v>15.06</v>
      </c>
      <c r="O20" s="22">
        <f t="shared" si="7"/>
        <v>4.99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>
        <f t="shared" si="10"/>
        <v>58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>
        <f t="shared" si="17"/>
        <v>44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>
        <f t="shared" si="24"/>
        <v>102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>
        <f t="shared" si="31"/>
        <v>19.899999999999999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>
        <f t="shared" si="38"/>
        <v>20.25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>
        <f t="shared" si="45"/>
        <v>20.05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4</v>
      </c>
      <c r="C21" s="14" t="str">
        <f t="shared" si="1"/>
        <v>Jeudi</v>
      </c>
      <c r="D21" s="17">
        <v>43083</v>
      </c>
      <c r="E21" s="52">
        <v>78</v>
      </c>
      <c r="F21" s="53">
        <v>37</v>
      </c>
      <c r="G21" s="19">
        <f t="shared" si="2"/>
        <v>115</v>
      </c>
      <c r="H21" s="53">
        <v>1517</v>
      </c>
      <c r="I21" s="52">
        <v>773</v>
      </c>
      <c r="J21" s="20">
        <f t="shared" si="3"/>
        <v>2290</v>
      </c>
      <c r="K21" s="21">
        <f t="shared" si="4"/>
        <v>19.45</v>
      </c>
      <c r="L21" s="22">
        <f t="shared" si="5"/>
        <v>20.89</v>
      </c>
      <c r="M21" s="21">
        <f t="shared" si="6"/>
        <v>19.91</v>
      </c>
      <c r="N21" s="54">
        <v>15.01</v>
      </c>
      <c r="O21" s="22">
        <f t="shared" si="7"/>
        <v>4.9000000000000004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>
        <f t="shared" si="11"/>
        <v>78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>
        <f t="shared" si="18"/>
        <v>37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>
        <f t="shared" si="25"/>
        <v>115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>
        <f t="shared" si="32"/>
        <v>19.45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>
        <f t="shared" si="39"/>
        <v>20.89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>
        <f t="shared" si="46"/>
        <v>19.91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5</v>
      </c>
      <c r="C22" s="14" t="str">
        <f t="shared" si="1"/>
        <v>Vendredi</v>
      </c>
      <c r="D22" s="17">
        <v>43084</v>
      </c>
      <c r="E22" s="52">
        <v>65</v>
      </c>
      <c r="F22" s="53">
        <v>55</v>
      </c>
      <c r="G22" s="19">
        <f t="shared" si="2"/>
        <v>120</v>
      </c>
      <c r="H22" s="53">
        <v>1291</v>
      </c>
      <c r="I22" s="52">
        <v>1123</v>
      </c>
      <c r="J22" s="20">
        <f t="shared" si="3"/>
        <v>2414</v>
      </c>
      <c r="K22" s="21">
        <f t="shared" si="4"/>
        <v>19.86</v>
      </c>
      <c r="L22" s="22">
        <f t="shared" si="5"/>
        <v>20.420000000000002</v>
      </c>
      <c r="M22" s="21">
        <f t="shared" si="6"/>
        <v>20.12</v>
      </c>
      <c r="N22" s="54">
        <v>14.98</v>
      </c>
      <c r="O22" s="22">
        <f t="shared" si="7"/>
        <v>5.1400000000000006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>
        <f t="shared" si="12"/>
        <v>65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>
        <f t="shared" si="19"/>
        <v>55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>
        <f t="shared" si="26"/>
        <v>120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>
        <f t="shared" si="33"/>
        <v>19.86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>
        <f t="shared" si="40"/>
        <v>20.420000000000002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>
        <f t="shared" si="47"/>
        <v>20.12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6</v>
      </c>
      <c r="C23" s="14" t="str">
        <f t="shared" si="1"/>
        <v>Samedi</v>
      </c>
      <c r="D23" s="17">
        <v>43085</v>
      </c>
      <c r="E23" s="52">
        <v>79</v>
      </c>
      <c r="F23" s="53">
        <v>62</v>
      </c>
      <c r="G23" s="19">
        <f t="shared" si="2"/>
        <v>141</v>
      </c>
      <c r="H23" s="53">
        <v>1583</v>
      </c>
      <c r="I23" s="52">
        <v>1362</v>
      </c>
      <c r="J23" s="20">
        <f t="shared" si="3"/>
        <v>2945</v>
      </c>
      <c r="K23" s="21">
        <f t="shared" si="4"/>
        <v>20.04</v>
      </c>
      <c r="L23" s="22">
        <f t="shared" si="5"/>
        <v>21.97</v>
      </c>
      <c r="M23" s="21">
        <f t="shared" si="6"/>
        <v>20.89</v>
      </c>
      <c r="N23" s="54">
        <v>14.67</v>
      </c>
      <c r="O23" s="22">
        <f t="shared" si="7"/>
        <v>6.2200000000000006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>
        <f t="shared" si="13"/>
        <v>79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>
        <f t="shared" si="20"/>
        <v>62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>
        <f t="shared" si="27"/>
        <v>141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>
        <f t="shared" si="34"/>
        <v>20.04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>
        <f t="shared" si="41"/>
        <v>21.97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>
        <f t="shared" si="48"/>
        <v>20.89</v>
      </c>
      <c r="BK23" t="str">
        <f t="shared" si="49"/>
        <v xml:space="preserve"> </v>
      </c>
    </row>
    <row r="24" spans="2:63" x14ac:dyDescent="0.2">
      <c r="B24" s="13">
        <f t="shared" si="0"/>
        <v>7</v>
      </c>
      <c r="C24" s="14" t="str">
        <f t="shared" si="1"/>
        <v>Dimanche</v>
      </c>
      <c r="D24" s="17">
        <v>43086</v>
      </c>
      <c r="E24" s="52">
        <v>44</v>
      </c>
      <c r="F24" s="53">
        <v>99</v>
      </c>
      <c r="G24" s="19">
        <f t="shared" si="2"/>
        <v>143</v>
      </c>
      <c r="H24" s="53">
        <v>906</v>
      </c>
      <c r="I24" s="52">
        <v>2707</v>
      </c>
      <c r="J24" s="20">
        <f t="shared" si="3"/>
        <v>3613</v>
      </c>
      <c r="K24" s="21">
        <f t="shared" si="4"/>
        <v>20.59</v>
      </c>
      <c r="L24" s="22">
        <f t="shared" si="5"/>
        <v>27.34</v>
      </c>
      <c r="M24" s="21">
        <f t="shared" si="6"/>
        <v>25.27</v>
      </c>
      <c r="N24" s="54">
        <v>19.579999999999998</v>
      </c>
      <c r="O24" s="22">
        <f t="shared" si="7"/>
        <v>5.6900000000000013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>
        <f t="shared" si="14"/>
        <v>44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>
        <f t="shared" si="21"/>
        <v>99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>
        <f t="shared" si="28"/>
        <v>143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>
        <f t="shared" si="35"/>
        <v>20.59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>
        <f t="shared" si="42"/>
        <v>27.34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>
        <f t="shared" si="49"/>
        <v>25.27</v>
      </c>
    </row>
    <row r="25" spans="2:63" x14ac:dyDescent="0.2">
      <c r="B25" s="13">
        <f t="shared" si="0"/>
        <v>1</v>
      </c>
      <c r="C25" s="14" t="str">
        <f t="shared" si="1"/>
        <v>Lundi</v>
      </c>
      <c r="D25" s="17">
        <v>43087</v>
      </c>
      <c r="E25" s="52"/>
      <c r="F25" s="53">
        <v>102</v>
      </c>
      <c r="G25" s="19">
        <f t="shared" si="2"/>
        <v>102</v>
      </c>
      <c r="H25" s="53"/>
      <c r="I25" s="52">
        <v>2845</v>
      </c>
      <c r="J25" s="20">
        <f t="shared" si="3"/>
        <v>2845</v>
      </c>
      <c r="K25" s="21" t="str">
        <f t="shared" si="4"/>
        <v xml:space="preserve"> </v>
      </c>
      <c r="L25" s="22">
        <f t="shared" si="5"/>
        <v>27.89</v>
      </c>
      <c r="M25" s="21">
        <f t="shared" si="6"/>
        <v>27.89</v>
      </c>
      <c r="N25" s="54">
        <v>20.98</v>
      </c>
      <c r="O25" s="22">
        <f t="shared" si="7"/>
        <v>6.91</v>
      </c>
      <c r="P25">
        <v>19</v>
      </c>
      <c r="Q25">
        <f t="shared" si="8"/>
        <v>0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>
        <f t="shared" si="15"/>
        <v>102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>
        <f t="shared" si="22"/>
        <v>102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>
        <f t="shared" si="36"/>
        <v>27.89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>
        <f t="shared" si="43"/>
        <v>27.89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2</v>
      </c>
      <c r="C26" s="14" t="str">
        <f t="shared" si="1"/>
        <v>Mardi</v>
      </c>
      <c r="D26" s="17">
        <v>43088</v>
      </c>
      <c r="E26" s="52"/>
      <c r="F26" s="53"/>
      <c r="G26" s="19">
        <f t="shared" si="2"/>
        <v>0</v>
      </c>
      <c r="H26" s="53"/>
      <c r="I26" s="52"/>
      <c r="J26" s="20">
        <f t="shared" si="3"/>
        <v>0</v>
      </c>
      <c r="K26" s="21" t="str">
        <f t="shared" si="4"/>
        <v xml:space="preserve"> </v>
      </c>
      <c r="L26" s="22" t="str">
        <f t="shared" si="5"/>
        <v xml:space="preserve"> </v>
      </c>
      <c r="M26" s="21" t="str">
        <f t="shared" si="6"/>
        <v xml:space="preserve"> </v>
      </c>
      <c r="N26" s="54"/>
      <c r="O26" s="22" t="str">
        <f t="shared" si="7"/>
        <v xml:space="preserve"> </v>
      </c>
      <c r="P26">
        <v>20</v>
      </c>
      <c r="Q26" t="str">
        <f t="shared" si="8"/>
        <v xml:space="preserve"> </v>
      </c>
      <c r="R26">
        <f t="shared" si="9"/>
        <v>0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>
        <f t="shared" si="16"/>
        <v>0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>
        <f t="shared" si="23"/>
        <v>0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3</v>
      </c>
      <c r="C27" s="14" t="str">
        <f t="shared" si="1"/>
        <v>Mercredi</v>
      </c>
      <c r="D27" s="17">
        <v>43089</v>
      </c>
      <c r="E27" s="52">
        <v>44</v>
      </c>
      <c r="F27" s="53">
        <v>31</v>
      </c>
      <c r="G27" s="19">
        <f t="shared" si="2"/>
        <v>75</v>
      </c>
      <c r="H27" s="53">
        <v>916</v>
      </c>
      <c r="I27" s="52">
        <v>762</v>
      </c>
      <c r="J27" s="20">
        <f t="shared" si="3"/>
        <v>1678</v>
      </c>
      <c r="K27" s="21">
        <f t="shared" si="4"/>
        <v>20.82</v>
      </c>
      <c r="L27" s="22">
        <f t="shared" si="5"/>
        <v>24.58</v>
      </c>
      <c r="M27" s="21">
        <f t="shared" si="6"/>
        <v>22.37</v>
      </c>
      <c r="N27" s="54">
        <v>15.23</v>
      </c>
      <c r="O27" s="22">
        <f t="shared" si="7"/>
        <v>7.1400000000000006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>
        <f t="shared" si="10"/>
        <v>44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>
        <f t="shared" si="17"/>
        <v>31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>
        <f t="shared" si="24"/>
        <v>75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>
        <f t="shared" si="31"/>
        <v>20.82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>
        <f t="shared" si="38"/>
        <v>24.58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>
        <f t="shared" si="45"/>
        <v>22.37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4</v>
      </c>
      <c r="C28" s="14" t="str">
        <f t="shared" si="1"/>
        <v>Jeudi</v>
      </c>
      <c r="D28" s="17">
        <v>43090</v>
      </c>
      <c r="E28" s="52">
        <v>51</v>
      </c>
      <c r="F28" s="53">
        <v>37</v>
      </c>
      <c r="G28" s="19">
        <f t="shared" si="2"/>
        <v>88</v>
      </c>
      <c r="H28" s="53">
        <v>1023</v>
      </c>
      <c r="I28" s="52">
        <v>914</v>
      </c>
      <c r="J28" s="20">
        <f t="shared" si="3"/>
        <v>1937</v>
      </c>
      <c r="K28" s="21">
        <f t="shared" si="4"/>
        <v>20.059999999999999</v>
      </c>
      <c r="L28" s="22">
        <f t="shared" si="5"/>
        <v>24.7</v>
      </c>
      <c r="M28" s="21">
        <f t="shared" si="6"/>
        <v>22.01</v>
      </c>
      <c r="N28" s="54">
        <v>14.18</v>
      </c>
      <c r="O28" s="22">
        <f t="shared" si="7"/>
        <v>7.8300000000000018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>
        <f t="shared" si="11"/>
        <v>51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>
        <f t="shared" si="18"/>
        <v>37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>
        <f t="shared" si="25"/>
        <v>88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>
        <f t="shared" si="32"/>
        <v>20.059999999999999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>
        <f t="shared" si="39"/>
        <v>24.7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>
        <f t="shared" si="46"/>
        <v>22.01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5</v>
      </c>
      <c r="C29" s="14" t="str">
        <f t="shared" si="1"/>
        <v>Vendredi</v>
      </c>
      <c r="D29" s="17">
        <v>43091</v>
      </c>
      <c r="E29" s="52">
        <v>57</v>
      </c>
      <c r="F29" s="53">
        <v>36</v>
      </c>
      <c r="G29" s="19">
        <f t="shared" si="2"/>
        <v>93</v>
      </c>
      <c r="H29" s="53">
        <v>1104</v>
      </c>
      <c r="I29" s="52">
        <v>794</v>
      </c>
      <c r="J29" s="20">
        <f t="shared" si="3"/>
        <v>1898</v>
      </c>
      <c r="K29" s="21">
        <f t="shared" si="4"/>
        <v>19.37</v>
      </c>
      <c r="L29" s="22">
        <f t="shared" si="5"/>
        <v>22.06</v>
      </c>
      <c r="M29" s="21">
        <f t="shared" si="6"/>
        <v>20.41</v>
      </c>
      <c r="N29" s="54">
        <v>14.45</v>
      </c>
      <c r="O29" s="22">
        <f t="shared" si="7"/>
        <v>5.9600000000000009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>
        <f t="shared" si="12"/>
        <v>57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>
        <f t="shared" si="19"/>
        <v>36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>
        <f t="shared" si="26"/>
        <v>93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>
        <f t="shared" si="33"/>
        <v>19.37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>
        <f t="shared" si="40"/>
        <v>22.06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>
        <f t="shared" si="47"/>
        <v>20.41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6</v>
      </c>
      <c r="C30" s="14" t="str">
        <f t="shared" si="1"/>
        <v>Samedi</v>
      </c>
      <c r="D30" s="17">
        <v>43092</v>
      </c>
      <c r="E30" s="52">
        <v>55</v>
      </c>
      <c r="F30" s="53">
        <v>38</v>
      </c>
      <c r="G30" s="19">
        <f t="shared" si="2"/>
        <v>93</v>
      </c>
      <c r="H30" s="53">
        <v>1152</v>
      </c>
      <c r="I30" s="52">
        <v>948</v>
      </c>
      <c r="J30" s="20">
        <f t="shared" si="3"/>
        <v>2100</v>
      </c>
      <c r="K30" s="21">
        <f t="shared" si="4"/>
        <v>20.95</v>
      </c>
      <c r="L30" s="22">
        <f t="shared" si="5"/>
        <v>24.95</v>
      </c>
      <c r="M30" s="21">
        <f t="shared" si="6"/>
        <v>22.58</v>
      </c>
      <c r="N30" s="54">
        <v>14.48</v>
      </c>
      <c r="O30" s="22">
        <f t="shared" si="7"/>
        <v>8.0999999999999979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>
        <f t="shared" si="13"/>
        <v>55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>
        <f t="shared" si="20"/>
        <v>38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>
        <f t="shared" si="27"/>
        <v>93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>
        <f t="shared" si="34"/>
        <v>20.95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>
        <f t="shared" si="41"/>
        <v>24.95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>
        <f t="shared" si="48"/>
        <v>22.58</v>
      </c>
      <c r="BK30" t="str">
        <f t="shared" si="49"/>
        <v xml:space="preserve"> </v>
      </c>
    </row>
    <row r="31" spans="2:63" x14ac:dyDescent="0.2">
      <c r="B31" s="13">
        <f t="shared" si="0"/>
        <v>7</v>
      </c>
      <c r="C31" s="14" t="str">
        <f t="shared" si="1"/>
        <v>Dimanche</v>
      </c>
      <c r="D31" s="17">
        <v>43093</v>
      </c>
      <c r="E31" s="52">
        <v>31</v>
      </c>
      <c r="F31" s="53">
        <v>63</v>
      </c>
      <c r="G31" s="19">
        <f t="shared" si="2"/>
        <v>94</v>
      </c>
      <c r="H31" s="53">
        <v>737</v>
      </c>
      <c r="I31" s="52">
        <v>3012</v>
      </c>
      <c r="J31" s="20">
        <f t="shared" si="3"/>
        <v>3749</v>
      </c>
      <c r="K31" s="21">
        <f t="shared" si="4"/>
        <v>23.77</v>
      </c>
      <c r="L31" s="22">
        <f t="shared" si="5"/>
        <v>47.81</v>
      </c>
      <c r="M31" s="21">
        <f t="shared" si="6"/>
        <v>39.880000000000003</v>
      </c>
      <c r="N31" s="54">
        <v>19.579999999999998</v>
      </c>
      <c r="O31" s="22">
        <f t="shared" si="7"/>
        <v>20.300000000000004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>
        <f t="shared" si="14"/>
        <v>31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>
        <f t="shared" si="21"/>
        <v>63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>
        <f t="shared" si="28"/>
        <v>94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>
        <f t="shared" si="35"/>
        <v>23.77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>
        <f t="shared" si="42"/>
        <v>47.81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>
        <f t="shared" si="49"/>
        <v>39.880000000000003</v>
      </c>
    </row>
    <row r="32" spans="2:63" x14ac:dyDescent="0.2">
      <c r="B32" s="13">
        <f t="shared" si="0"/>
        <v>1</v>
      </c>
      <c r="C32" s="14" t="str">
        <f t="shared" si="1"/>
        <v>Lundi</v>
      </c>
      <c r="D32" s="17">
        <v>43094</v>
      </c>
      <c r="E32" s="52"/>
      <c r="F32" s="53"/>
      <c r="G32" s="19">
        <f t="shared" si="2"/>
        <v>0</v>
      </c>
      <c r="H32" s="53"/>
      <c r="I32" s="52"/>
      <c r="J32" s="20"/>
      <c r="K32" s="21" t="str">
        <f t="shared" si="4"/>
        <v xml:space="preserve"> </v>
      </c>
      <c r="L32" s="22" t="str">
        <f t="shared" si="5"/>
        <v xml:space="preserve"> </v>
      </c>
      <c r="M32" s="21" t="str">
        <f t="shared" si="6"/>
        <v xml:space="preserve"> </v>
      </c>
      <c r="N32" s="54"/>
      <c r="O32" s="22" t="str">
        <f t="shared" si="7"/>
        <v xml:space="preserve"> </v>
      </c>
      <c r="P32">
        <v>26</v>
      </c>
      <c r="Q32">
        <f t="shared" si="8"/>
        <v>0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>
        <f t="shared" si="15"/>
        <v>0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>
        <f t="shared" si="22"/>
        <v>0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2</v>
      </c>
      <c r="C33" s="14" t="str">
        <f t="shared" si="1"/>
        <v>Mardi</v>
      </c>
      <c r="D33" s="17">
        <v>43095</v>
      </c>
      <c r="E33" s="52"/>
      <c r="F33" s="53"/>
      <c r="G33" s="19">
        <f t="shared" si="2"/>
        <v>0</v>
      </c>
      <c r="H33" s="53"/>
      <c r="I33" s="52"/>
      <c r="J33" s="20"/>
      <c r="K33" s="21" t="str">
        <f t="shared" si="4"/>
        <v xml:space="preserve"> </v>
      </c>
      <c r="L33" s="22" t="str">
        <f t="shared" si="5"/>
        <v xml:space="preserve"> </v>
      </c>
      <c r="M33" s="21" t="str">
        <f t="shared" si="6"/>
        <v xml:space="preserve"> </v>
      </c>
      <c r="N33" s="54"/>
      <c r="O33" s="22" t="str">
        <f t="shared" si="7"/>
        <v xml:space="preserve"> </v>
      </c>
      <c r="P33">
        <v>27</v>
      </c>
      <c r="Q33" t="str">
        <f t="shared" si="8"/>
        <v xml:space="preserve"> </v>
      </c>
      <c r="R33">
        <f t="shared" si="9"/>
        <v>0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>
        <f t="shared" si="16"/>
        <v>0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>
        <f t="shared" si="23"/>
        <v>0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3</v>
      </c>
      <c r="C34" s="14" t="str">
        <f t="shared" si="1"/>
        <v>Mercredi</v>
      </c>
      <c r="D34" s="17">
        <v>43096</v>
      </c>
      <c r="E34" s="52"/>
      <c r="F34" s="53"/>
      <c r="G34" s="19">
        <f t="shared" si="2"/>
        <v>0</v>
      </c>
      <c r="H34" s="53"/>
      <c r="I34" s="52"/>
      <c r="J34" s="20"/>
      <c r="K34" s="21" t="str">
        <f t="shared" si="4"/>
        <v xml:space="preserve"> </v>
      </c>
      <c r="L34" s="22" t="str">
        <f t="shared" si="5"/>
        <v xml:space="preserve"> </v>
      </c>
      <c r="M34" s="21" t="str">
        <f t="shared" si="6"/>
        <v xml:space="preserve"> </v>
      </c>
      <c r="N34" s="54"/>
      <c r="O34" s="22" t="str">
        <f t="shared" si="7"/>
        <v xml:space="preserve"> 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>
        <f t="shared" si="10"/>
        <v>0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>
        <f t="shared" si="17"/>
        <v>0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>
        <f t="shared" si="24"/>
        <v>0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4</v>
      </c>
      <c r="C35" s="14" t="str">
        <f t="shared" si="1"/>
        <v>Jeudi</v>
      </c>
      <c r="D35" s="17">
        <v>43097</v>
      </c>
      <c r="E35" s="52"/>
      <c r="F35" s="53"/>
      <c r="G35" s="19">
        <f t="shared" si="2"/>
        <v>0</v>
      </c>
      <c r="H35" s="53"/>
      <c r="I35" s="52"/>
      <c r="J35" s="20"/>
      <c r="K35" s="21" t="str">
        <f t="shared" si="4"/>
        <v xml:space="preserve"> </v>
      </c>
      <c r="L35" s="22" t="str">
        <f t="shared" si="5"/>
        <v xml:space="preserve"> </v>
      </c>
      <c r="M35" s="21" t="str">
        <f t="shared" si="6"/>
        <v xml:space="preserve"> </v>
      </c>
      <c r="N35" s="54"/>
      <c r="O35" s="22" t="str">
        <f t="shared" si="7"/>
        <v xml:space="preserve"> 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>
        <f t="shared" si="11"/>
        <v>0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>
        <f t="shared" si="18"/>
        <v>0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>
        <f t="shared" si="25"/>
        <v>0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5</v>
      </c>
      <c r="C36" s="14" t="str">
        <f t="shared" si="1"/>
        <v>Vendredi</v>
      </c>
      <c r="D36" s="17">
        <v>43098</v>
      </c>
      <c r="E36" s="52"/>
      <c r="F36" s="53"/>
      <c r="G36" s="19">
        <f t="shared" si="2"/>
        <v>0</v>
      </c>
      <c r="H36" s="53"/>
      <c r="I36" s="52"/>
      <c r="J36" s="20">
        <f t="shared" si="3"/>
        <v>0</v>
      </c>
      <c r="K36" s="21" t="str">
        <f t="shared" si="4"/>
        <v xml:space="preserve"> </v>
      </c>
      <c r="L36" s="22" t="str">
        <f t="shared" si="5"/>
        <v xml:space="preserve"> </v>
      </c>
      <c r="M36" s="21" t="str">
        <f t="shared" si="6"/>
        <v xml:space="preserve"> </v>
      </c>
      <c r="N36" s="54"/>
      <c r="O36" s="22" t="str">
        <f t="shared" si="7"/>
        <v xml:space="preserve"> 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>
        <f t="shared" si="12"/>
        <v>0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>
        <f t="shared" si="19"/>
        <v>0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>
        <f t="shared" si="26"/>
        <v>0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6</v>
      </c>
      <c r="C37" s="14" t="str">
        <f t="shared" si="1"/>
        <v>Samedi</v>
      </c>
      <c r="D37" s="17">
        <v>43099</v>
      </c>
      <c r="E37" s="52"/>
      <c r="F37" s="53"/>
      <c r="G37" s="19">
        <f t="shared" si="2"/>
        <v>0</v>
      </c>
      <c r="H37" s="53"/>
      <c r="I37" s="52"/>
      <c r="J37" s="20">
        <f t="shared" si="3"/>
        <v>0</v>
      </c>
      <c r="K37" s="21" t="str">
        <f t="shared" si="4"/>
        <v xml:space="preserve"> </v>
      </c>
      <c r="L37" s="22" t="str">
        <f t="shared" si="5"/>
        <v xml:space="preserve"> </v>
      </c>
      <c r="M37" s="21" t="str">
        <f t="shared" si="6"/>
        <v xml:space="preserve"> </v>
      </c>
      <c r="N37" s="54"/>
      <c r="O37" s="22" t="str">
        <f t="shared" si="7"/>
        <v xml:space="preserve"> 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>
        <f t="shared" si="13"/>
        <v>0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>
        <f t="shared" si="20"/>
        <v>0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>
        <f t="shared" si="27"/>
        <v>0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3">
        <f t="shared" si="0"/>
        <v>7</v>
      </c>
      <c r="C38" s="14" t="str">
        <f t="shared" si="1"/>
        <v>Dimanche</v>
      </c>
      <c r="D38" s="17">
        <v>43100</v>
      </c>
      <c r="E38" s="52"/>
      <c r="F38" s="53"/>
      <c r="G38" s="19">
        <f t="shared" si="2"/>
        <v>0</v>
      </c>
      <c r="H38" s="53"/>
      <c r="I38" s="52"/>
      <c r="J38" s="20">
        <f>H38+I38</f>
        <v>0</v>
      </c>
      <c r="K38" s="21" t="str">
        <f>IF(E38=0," ",ROUND(H38/E38,2))</f>
        <v xml:space="preserve"> </v>
      </c>
      <c r="L38" s="22" t="str">
        <f>IF(F38=0," ",ROUND(I38/F38,2))</f>
        <v xml:space="preserve"> </v>
      </c>
      <c r="M38" s="21" t="str">
        <f>IF(G38=0," ",ROUND(J38/G38,2))</f>
        <v xml:space="preserve"> </v>
      </c>
      <c r="N38" s="54"/>
      <c r="O38" s="22" t="str">
        <f t="shared" si="7"/>
        <v xml:space="preserve"> </v>
      </c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>
        <f t="shared" si="14"/>
        <v>0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>
        <f t="shared" si="21"/>
        <v>0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>
        <f t="shared" si="28"/>
        <v>0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62</v>
      </c>
      <c r="F39" s="24">
        <f t="shared" si="50"/>
        <v>66</v>
      </c>
      <c r="G39" s="25">
        <f t="shared" si="50"/>
        <v>81</v>
      </c>
      <c r="H39" s="24">
        <f t="shared" si="50"/>
        <v>1236</v>
      </c>
      <c r="I39" s="25">
        <f t="shared" si="50"/>
        <v>1683</v>
      </c>
      <c r="J39" s="24">
        <f t="shared" si="50"/>
        <v>2133</v>
      </c>
      <c r="K39" s="25">
        <f>ROUND(AVERAGE(K8:K38),2)</f>
        <v>20.12</v>
      </c>
      <c r="L39" s="24">
        <f>ROUND(AVERAGE(L8:L38),2)</f>
        <v>24.5</v>
      </c>
      <c r="M39" s="25">
        <f>ROUND(AVERAGE(M8:M38),2)</f>
        <v>23.12</v>
      </c>
      <c r="N39" s="24">
        <f>ROUND(AVERAGE(N8:N38),2)</f>
        <v>16.72</v>
      </c>
      <c r="O39" s="24">
        <f>ROUND(AVERAGE(O8:O38),2)</f>
        <v>6.4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41</v>
      </c>
      <c r="T39" s="24">
        <f t="shared" si="51"/>
        <v>52</v>
      </c>
      <c r="U39" s="24">
        <f t="shared" si="51"/>
        <v>53.4</v>
      </c>
      <c r="V39" s="24">
        <f t="shared" si="51"/>
        <v>60.2</v>
      </c>
      <c r="W39" s="24">
        <f t="shared" si="51"/>
        <v>35</v>
      </c>
      <c r="Y39" s="24">
        <f t="shared" ref="Y39:AE39" si="52">AVERAGE(Y8:Y38)</f>
        <v>84.5</v>
      </c>
      <c r="Z39" s="24">
        <f t="shared" si="52"/>
        <v>0</v>
      </c>
      <c r="AA39" s="24">
        <f t="shared" si="52"/>
        <v>31.5</v>
      </c>
      <c r="AB39" s="24">
        <f t="shared" si="52"/>
        <v>27.5</v>
      </c>
      <c r="AC39" s="24">
        <f t="shared" si="52"/>
        <v>42</v>
      </c>
      <c r="AD39" s="24">
        <f t="shared" si="52"/>
        <v>44.2</v>
      </c>
      <c r="AE39" s="24">
        <f t="shared" si="52"/>
        <v>77.8</v>
      </c>
      <c r="AG39" s="24">
        <f t="shared" ref="AG39:AM39" si="53">AVERAGE(AG8:AG38)</f>
        <v>84.5</v>
      </c>
      <c r="AH39" s="24">
        <f t="shared" si="53"/>
        <v>0</v>
      </c>
      <c r="AI39" s="24">
        <f t="shared" si="53"/>
        <v>72.5</v>
      </c>
      <c r="AJ39" s="24">
        <f t="shared" si="53"/>
        <v>79.5</v>
      </c>
      <c r="AK39" s="24">
        <f t="shared" si="53"/>
        <v>95.4</v>
      </c>
      <c r="AL39" s="24">
        <f t="shared" si="53"/>
        <v>104.4</v>
      </c>
      <c r="AM39" s="24">
        <f t="shared" si="53"/>
        <v>112.8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20.009999999999998</v>
      </c>
      <c r="AR39" s="24">
        <f t="shared" si="54"/>
        <v>20.233333333333334</v>
      </c>
      <c r="AS39" s="24">
        <f t="shared" si="54"/>
        <v>19.190000000000001</v>
      </c>
      <c r="AT39" s="24">
        <f t="shared" si="54"/>
        <v>19.965</v>
      </c>
      <c r="AU39" s="24">
        <f t="shared" si="54"/>
        <v>21.1875</v>
      </c>
      <c r="AW39" s="24">
        <f t="shared" ref="AW39:BC39" si="55">AVERAGE(AW8:AW38)</f>
        <v>27.87</v>
      </c>
      <c r="AX39" s="24" t="e">
        <f t="shared" si="55"/>
        <v>#DIV/0!</v>
      </c>
      <c r="AY39" s="24">
        <f t="shared" si="55"/>
        <v>21.373333333333335</v>
      </c>
      <c r="AZ39" s="24">
        <f t="shared" si="55"/>
        <v>22.093333333333334</v>
      </c>
      <c r="BA39" s="24">
        <f t="shared" si="55"/>
        <v>21.060000000000002</v>
      </c>
      <c r="BB39" s="24">
        <f t="shared" si="55"/>
        <v>22.364999999999998</v>
      </c>
      <c r="BC39" s="24">
        <f t="shared" si="55"/>
        <v>31.695</v>
      </c>
      <c r="BE39" s="24">
        <f t="shared" ref="BE39:BK39" si="56">AVERAGE(BE8:BE38)</f>
        <v>27.87</v>
      </c>
      <c r="BF39" s="24" t="e">
        <f t="shared" si="56"/>
        <v>#DIV/0!</v>
      </c>
      <c r="BG39" s="24">
        <f t="shared" si="56"/>
        <v>20.573333333333334</v>
      </c>
      <c r="BH39" s="24">
        <f t="shared" si="56"/>
        <v>20.983333333333334</v>
      </c>
      <c r="BI39" s="24">
        <f t="shared" si="56"/>
        <v>19.987500000000001</v>
      </c>
      <c r="BJ39" s="24">
        <f t="shared" si="56"/>
        <v>20.965</v>
      </c>
      <c r="BK39" s="24">
        <f t="shared" si="56"/>
        <v>28.35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1115</v>
      </c>
      <c r="F40" s="24">
        <f t="shared" si="57"/>
        <v>1394</v>
      </c>
      <c r="G40" s="24">
        <f t="shared" si="57"/>
        <v>2509</v>
      </c>
      <c r="H40" s="24">
        <f t="shared" si="57"/>
        <v>22242</v>
      </c>
      <c r="I40" s="24">
        <f t="shared" si="57"/>
        <v>35347</v>
      </c>
      <c r="J40" s="24">
        <f t="shared" si="57"/>
        <v>57589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84.5</v>
      </c>
      <c r="F46" s="34">
        <f t="shared" ref="F46:F52" si="60">HLOOKUP(C46,$AG$7:$AM$39,33,FALSE)</f>
        <v>84.5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27.87</v>
      </c>
      <c r="I46" s="35">
        <f t="shared" ref="I46:I52" si="63">HLOOKUP(C46,$BE$7:$BK$39,33,FALSE)</f>
        <v>27.87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41</v>
      </c>
      <c r="E48" s="34">
        <f t="shared" si="59"/>
        <v>31.5</v>
      </c>
      <c r="F48" s="34">
        <f t="shared" si="60"/>
        <v>72.5</v>
      </c>
      <c r="G48" s="35">
        <f t="shared" si="61"/>
        <v>20.009999999999998</v>
      </c>
      <c r="H48" s="35">
        <f t="shared" si="62"/>
        <v>21.373333333333335</v>
      </c>
      <c r="I48" s="35">
        <f t="shared" si="63"/>
        <v>20.573333333333334</v>
      </c>
    </row>
    <row r="49" spans="3:9" x14ac:dyDescent="0.2">
      <c r="C49" s="24" t="s">
        <v>13</v>
      </c>
      <c r="D49" s="34">
        <f t="shared" si="58"/>
        <v>52</v>
      </c>
      <c r="E49" s="34">
        <f t="shared" si="59"/>
        <v>27.5</v>
      </c>
      <c r="F49" s="34">
        <f t="shared" si="60"/>
        <v>79.5</v>
      </c>
      <c r="G49" s="35">
        <f t="shared" si="61"/>
        <v>20.233333333333334</v>
      </c>
      <c r="H49" s="35">
        <f t="shared" si="62"/>
        <v>22.093333333333334</v>
      </c>
      <c r="I49" s="35">
        <f t="shared" si="63"/>
        <v>20.983333333333334</v>
      </c>
    </row>
    <row r="50" spans="3:9" x14ac:dyDescent="0.2">
      <c r="C50" s="24" t="s">
        <v>14</v>
      </c>
      <c r="D50" s="34">
        <f t="shared" si="58"/>
        <v>53.4</v>
      </c>
      <c r="E50" s="34">
        <f t="shared" si="59"/>
        <v>42</v>
      </c>
      <c r="F50" s="34">
        <f t="shared" si="60"/>
        <v>95.4</v>
      </c>
      <c r="G50" s="35">
        <f t="shared" si="61"/>
        <v>19.190000000000001</v>
      </c>
      <c r="H50" s="35">
        <f t="shared" si="62"/>
        <v>21.060000000000002</v>
      </c>
      <c r="I50" s="35">
        <f t="shared" si="63"/>
        <v>19.987500000000001</v>
      </c>
    </row>
    <row r="51" spans="3:9" x14ac:dyDescent="0.2">
      <c r="C51" s="24" t="s">
        <v>16</v>
      </c>
      <c r="D51" s="34">
        <f t="shared" si="58"/>
        <v>60.2</v>
      </c>
      <c r="E51" s="34">
        <f t="shared" si="59"/>
        <v>44.2</v>
      </c>
      <c r="F51" s="34">
        <f t="shared" si="60"/>
        <v>104.4</v>
      </c>
      <c r="G51" s="35">
        <f t="shared" si="61"/>
        <v>19.965</v>
      </c>
      <c r="H51" s="35">
        <f t="shared" si="62"/>
        <v>22.364999999999998</v>
      </c>
      <c r="I51" s="35">
        <f t="shared" si="63"/>
        <v>20.965</v>
      </c>
    </row>
    <row r="52" spans="3:9" x14ac:dyDescent="0.2">
      <c r="C52" s="24" t="s">
        <v>18</v>
      </c>
      <c r="D52" s="34">
        <f t="shared" si="58"/>
        <v>35</v>
      </c>
      <c r="E52" s="34">
        <f t="shared" si="59"/>
        <v>77.8</v>
      </c>
      <c r="F52" s="34">
        <f t="shared" si="60"/>
        <v>112.8</v>
      </c>
      <c r="G52" s="35">
        <f t="shared" si="61"/>
        <v>21.1875</v>
      </c>
      <c r="H52" s="35">
        <f t="shared" si="62"/>
        <v>31.695</v>
      </c>
      <c r="I52" s="35">
        <f t="shared" si="63"/>
        <v>28.35</v>
      </c>
    </row>
  </sheetData>
  <sheetProtection sheet="1" objects="1" scenarios="1"/>
  <phoneticPr fontId="1" type="noConversion"/>
  <hyperlinks>
    <hyperlink ref="F4" location="Décembre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activeCell="E10" sqref="E10"/>
    </sheetView>
  </sheetViews>
  <sheetFormatPr baseColWidth="10" defaultRowHeight="12.75" x14ac:dyDescent="0.2"/>
  <cols>
    <col min="1" max="1" width="4.7109375" customWidth="1"/>
    <col min="3" max="13" width="10.7109375" customWidth="1"/>
  </cols>
  <sheetData>
    <row r="2" spans="2:13" ht="15.75" x14ac:dyDescent="0.25">
      <c r="C2" s="37" t="s">
        <v>45</v>
      </c>
    </row>
    <row r="4" spans="2:13" x14ac:dyDescent="0.2">
      <c r="C4" s="4" t="s">
        <v>0</v>
      </c>
      <c r="D4" s="3" t="s">
        <v>0</v>
      </c>
      <c r="E4" s="5" t="s">
        <v>3</v>
      </c>
      <c r="F4" s="3" t="s">
        <v>5</v>
      </c>
      <c r="G4" s="5" t="s">
        <v>5</v>
      </c>
      <c r="H4" s="3" t="s">
        <v>5</v>
      </c>
      <c r="I4" s="5" t="s">
        <v>15</v>
      </c>
      <c r="J4" s="3" t="s">
        <v>15</v>
      </c>
      <c r="K4" s="5" t="s">
        <v>15</v>
      </c>
      <c r="L4" s="3" t="s">
        <v>15</v>
      </c>
      <c r="M4" s="3" t="s">
        <v>15</v>
      </c>
    </row>
    <row r="5" spans="2:13" x14ac:dyDescent="0.2">
      <c r="C5" s="6" t="s">
        <v>1</v>
      </c>
      <c r="D5" s="7" t="s">
        <v>2</v>
      </c>
      <c r="E5" s="8" t="s">
        <v>4</v>
      </c>
      <c r="F5" s="7" t="s">
        <v>1</v>
      </c>
      <c r="G5" s="8" t="s">
        <v>2</v>
      </c>
      <c r="H5" s="7" t="s">
        <v>6</v>
      </c>
      <c r="I5" s="8" t="s">
        <v>1</v>
      </c>
      <c r="J5" s="7" t="s">
        <v>2</v>
      </c>
      <c r="K5" s="8" t="s">
        <v>4</v>
      </c>
      <c r="L5" s="7" t="s">
        <v>9</v>
      </c>
      <c r="M5" s="7" t="s">
        <v>10</v>
      </c>
    </row>
    <row r="6" spans="2:13" x14ac:dyDescent="0.2">
      <c r="B6" s="24" t="s">
        <v>32</v>
      </c>
      <c r="C6" s="48">
        <f>Janvier!E39</f>
        <v>65</v>
      </c>
      <c r="D6" s="48">
        <f>Janvier!F39</f>
        <v>71</v>
      </c>
      <c r="E6" s="48">
        <f>Janvier!G39</f>
        <v>108</v>
      </c>
      <c r="F6" s="48">
        <f>Janvier!H39</f>
        <v>1244</v>
      </c>
      <c r="G6" s="48">
        <f>Janvier!I39</f>
        <v>1788</v>
      </c>
      <c r="H6" s="48">
        <f>Janvier!J39</f>
        <v>2440</v>
      </c>
      <c r="I6" s="48">
        <f>Janvier!K39</f>
        <v>19.27</v>
      </c>
      <c r="J6" s="48">
        <f>Janvier!L39</f>
        <v>23.76</v>
      </c>
      <c r="K6" s="48">
        <f>Janvier!M39</f>
        <v>22.53</v>
      </c>
      <c r="L6" s="48">
        <f>Janvier!N39</f>
        <v>16.649999999999999</v>
      </c>
      <c r="M6" s="48">
        <f>Janvier!O39</f>
        <v>5.88</v>
      </c>
    </row>
    <row r="7" spans="2:13" x14ac:dyDescent="0.2">
      <c r="B7" s="24" t="s">
        <v>33</v>
      </c>
      <c r="C7" s="48">
        <f>Février!E39</f>
        <v>52</v>
      </c>
      <c r="D7" s="48">
        <f>Février!F39</f>
        <v>59</v>
      </c>
      <c r="E7" s="48">
        <f>Février!G39</f>
        <v>84</v>
      </c>
      <c r="F7" s="48">
        <f>Février!H39</f>
        <v>1037</v>
      </c>
      <c r="G7" s="48">
        <f>Février!I39</f>
        <v>1424</v>
      </c>
      <c r="H7" s="48">
        <f>Février!J39</f>
        <v>1894</v>
      </c>
      <c r="I7" s="48">
        <f>Février!K39</f>
        <v>20.420000000000002</v>
      </c>
      <c r="J7" s="48">
        <f>Février!L39</f>
        <v>23.14</v>
      </c>
      <c r="K7" s="48">
        <f>Février!M39</f>
        <v>22.3</v>
      </c>
      <c r="L7" s="48">
        <f>Février!N39</f>
        <v>16.53</v>
      </c>
      <c r="M7" s="48">
        <f>Février!O39</f>
        <v>5.78</v>
      </c>
    </row>
    <row r="8" spans="2:13" x14ac:dyDescent="0.2">
      <c r="B8" s="24" t="s">
        <v>34</v>
      </c>
      <c r="C8" s="48">
        <f>Mars!E39</f>
        <v>66</v>
      </c>
      <c r="D8" s="48">
        <f>Mars!F39</f>
        <v>67</v>
      </c>
      <c r="E8" s="48">
        <f>Mars!G39</f>
        <v>107</v>
      </c>
      <c r="F8" s="48">
        <f>Mars!H39</f>
        <v>1185</v>
      </c>
      <c r="G8" s="48">
        <f>Mars!I39</f>
        <v>1569</v>
      </c>
      <c r="H8" s="48">
        <f>Mars!J39</f>
        <v>2246</v>
      </c>
      <c r="I8" s="48">
        <f>Mars!K39</f>
        <v>17.86</v>
      </c>
      <c r="J8" s="48">
        <f>Mars!L39</f>
        <v>22.48</v>
      </c>
      <c r="K8" s="48">
        <f>Mars!M39</f>
        <v>20.8</v>
      </c>
      <c r="L8" s="48">
        <f>Mars!N39</f>
        <v>16.29</v>
      </c>
      <c r="M8" s="48">
        <f>Mars!O39</f>
        <v>4.51</v>
      </c>
    </row>
    <row r="9" spans="2:13" x14ac:dyDescent="0.2">
      <c r="B9" s="24" t="s">
        <v>35</v>
      </c>
      <c r="C9" s="48">
        <f>Avril!E39</f>
        <v>64</v>
      </c>
      <c r="D9" s="48">
        <f>Avril!F39</f>
        <v>71</v>
      </c>
      <c r="E9" s="48">
        <f>Avril!G39</f>
        <v>108</v>
      </c>
      <c r="F9" s="48">
        <f>Avril!H39</f>
        <v>1204</v>
      </c>
      <c r="G9" s="48">
        <f>Avril!I39</f>
        <v>1726</v>
      </c>
      <c r="H9" s="48">
        <f>Avril!J39</f>
        <v>2379</v>
      </c>
      <c r="I9" s="48">
        <f>Avril!K39</f>
        <v>19.21</v>
      </c>
      <c r="J9" s="48">
        <f>Avril!L39</f>
        <v>23.36</v>
      </c>
      <c r="K9" s="48">
        <f>Avril!M39</f>
        <v>21.95</v>
      </c>
      <c r="L9" s="48">
        <f>Avril!N39</f>
        <v>16.36</v>
      </c>
      <c r="M9" s="48">
        <f>Avril!O39</f>
        <v>5.58</v>
      </c>
    </row>
    <row r="10" spans="2:13" x14ac:dyDescent="0.2">
      <c r="B10" s="24" t="s">
        <v>36</v>
      </c>
      <c r="C10" s="48">
        <f>Mai!E39</f>
        <v>63</v>
      </c>
      <c r="D10" s="48">
        <f>Mai!F39</f>
        <v>70</v>
      </c>
      <c r="E10" s="48">
        <f>Mai!G39</f>
        <v>101</v>
      </c>
      <c r="F10" s="48">
        <f>Mai!H39</f>
        <v>1192</v>
      </c>
      <c r="G10" s="48">
        <f>Mai!I39</f>
        <v>1774</v>
      </c>
      <c r="H10" s="48">
        <f>Mai!J39</f>
        <v>2296</v>
      </c>
      <c r="I10" s="48">
        <f>Mai!K39</f>
        <v>19.010000000000002</v>
      </c>
      <c r="J10" s="48">
        <f>Mai!L39</f>
        <v>23.8</v>
      </c>
      <c r="K10" s="48">
        <f>Mai!M39</f>
        <v>22.48</v>
      </c>
      <c r="L10" s="48">
        <f>Mai!N39</f>
        <v>16.350000000000001</v>
      </c>
      <c r="M10" s="48">
        <f>Mai!O39</f>
        <v>6.13</v>
      </c>
    </row>
    <row r="11" spans="2:13" x14ac:dyDescent="0.2">
      <c r="B11" s="24" t="s">
        <v>37</v>
      </c>
      <c r="C11" s="48">
        <f>Juin!E39</f>
        <v>68</v>
      </c>
      <c r="D11" s="48">
        <f>Juin!F39</f>
        <v>73</v>
      </c>
      <c r="E11" s="48">
        <f>Juin!G39</f>
        <v>114</v>
      </c>
      <c r="F11" s="48">
        <f>Juin!H39</f>
        <v>1362</v>
      </c>
      <c r="G11" s="48">
        <f>Juin!I39</f>
        <v>1699</v>
      </c>
      <c r="H11" s="48">
        <f>Juin!J39</f>
        <v>2472</v>
      </c>
      <c r="I11" s="48">
        <f>Juin!K39</f>
        <v>20.18</v>
      </c>
      <c r="J11" s="48">
        <f>Juin!L39</f>
        <v>22.25</v>
      </c>
      <c r="K11" s="48">
        <f>Juin!M39</f>
        <v>21.63</v>
      </c>
      <c r="L11" s="48">
        <f>Juin!N39</f>
        <v>16.670000000000002</v>
      </c>
      <c r="M11" s="48">
        <f>Juin!O39</f>
        <v>4.96</v>
      </c>
    </row>
    <row r="12" spans="2:13" x14ac:dyDescent="0.2">
      <c r="B12" s="24" t="s">
        <v>38</v>
      </c>
      <c r="C12" s="48">
        <f>Juillet!E39</f>
        <v>38</v>
      </c>
      <c r="D12" s="48">
        <f>Juillet!F39</f>
        <v>42</v>
      </c>
      <c r="E12" s="48">
        <f>Juillet!G39</f>
        <v>64</v>
      </c>
      <c r="F12" s="48">
        <f>Juillet!H39</f>
        <v>695</v>
      </c>
      <c r="G12" s="48">
        <f>Juillet!I39</f>
        <v>803</v>
      </c>
      <c r="H12" s="48">
        <f>Juillet!J39</f>
        <v>1192</v>
      </c>
      <c r="I12" s="48">
        <f>Juillet!K39</f>
        <v>18.36</v>
      </c>
      <c r="J12" s="48">
        <f>Juillet!L39</f>
        <v>18.559999999999999</v>
      </c>
      <c r="K12" s="48">
        <f>Juillet!M39</f>
        <v>18.39</v>
      </c>
      <c r="L12" s="48">
        <f>Juillet!N39</f>
        <v>16.04</v>
      </c>
      <c r="M12" s="48">
        <f>Juillet!O39</f>
        <v>2.2200000000000002</v>
      </c>
    </row>
    <row r="13" spans="2:13" x14ac:dyDescent="0.2">
      <c r="B13" s="24" t="s">
        <v>39</v>
      </c>
      <c r="C13" s="48">
        <f>Août!E39</f>
        <v>48</v>
      </c>
      <c r="D13" s="48">
        <f>Août!F39</f>
        <v>51</v>
      </c>
      <c r="E13" s="48">
        <f>Août!G39</f>
        <v>26</v>
      </c>
      <c r="F13" s="48">
        <f>Août!H39</f>
        <v>938</v>
      </c>
      <c r="G13" s="48">
        <f>Août!I39</f>
        <v>1096</v>
      </c>
      <c r="H13" s="48">
        <f>Août!J39</f>
        <v>530</v>
      </c>
      <c r="I13" s="48">
        <f>Août!K39</f>
        <v>19.62</v>
      </c>
      <c r="J13" s="48">
        <f>Août!L39</f>
        <v>21.48</v>
      </c>
      <c r="K13" s="48">
        <f>Août!M39</f>
        <v>20.98</v>
      </c>
      <c r="L13" s="48">
        <f>Août!N39</f>
        <v>16.32</v>
      </c>
      <c r="M13" s="48">
        <f>Août!O39</f>
        <v>4.66</v>
      </c>
    </row>
    <row r="14" spans="2:13" x14ac:dyDescent="0.2">
      <c r="B14" s="24" t="s">
        <v>40</v>
      </c>
      <c r="C14" s="48">
        <f>Septembre!E39</f>
        <v>65</v>
      </c>
      <c r="D14" s="48">
        <f>Septembre!F39</f>
        <v>68</v>
      </c>
      <c r="E14" s="48">
        <f>Septembre!G39</f>
        <v>106</v>
      </c>
      <c r="F14" s="48">
        <f>Septembre!H39</f>
        <v>1230</v>
      </c>
      <c r="G14" s="48">
        <f>Septembre!I39</f>
        <v>1643</v>
      </c>
      <c r="H14" s="48">
        <f>Septembre!J39</f>
        <v>2326</v>
      </c>
      <c r="I14" s="48">
        <f>Septembre!K39</f>
        <v>19.239999999999998</v>
      </c>
      <c r="J14" s="48">
        <f>Septembre!L39</f>
        <v>23.17</v>
      </c>
      <c r="K14" s="48">
        <f>Septembre!M39</f>
        <v>21.82</v>
      </c>
      <c r="L14" s="48">
        <f>Septembre!N39</f>
        <v>16.29</v>
      </c>
      <c r="M14" s="48">
        <f>Septembre!O39</f>
        <v>5.53</v>
      </c>
    </row>
    <row r="15" spans="2:13" x14ac:dyDescent="0.2">
      <c r="B15" s="24" t="s">
        <v>41</v>
      </c>
      <c r="C15" s="48">
        <f>Octobre!E39</f>
        <v>66</v>
      </c>
      <c r="D15" s="48">
        <f>Octobre!F39</f>
        <v>79</v>
      </c>
      <c r="E15" s="48">
        <f>Octobre!G39</f>
        <v>115</v>
      </c>
      <c r="F15" s="48">
        <f>Octobre!H39</f>
        <v>1325</v>
      </c>
      <c r="G15" s="48">
        <f>Octobre!I39</f>
        <v>1858</v>
      </c>
      <c r="H15" s="48">
        <f>Octobre!J39</f>
        <v>2538</v>
      </c>
      <c r="I15" s="48">
        <f>Octobre!K39</f>
        <v>20.100000000000001</v>
      </c>
      <c r="J15" s="48">
        <f>Octobre!L39</f>
        <v>22.5</v>
      </c>
      <c r="K15" s="48">
        <f>Octobre!M39</f>
        <v>21.97</v>
      </c>
      <c r="L15" s="48">
        <f>Octobre!N39</f>
        <v>17.059999999999999</v>
      </c>
      <c r="M15" s="48">
        <f>Octobre!O39</f>
        <v>4.91</v>
      </c>
    </row>
    <row r="16" spans="2:13" x14ac:dyDescent="0.2">
      <c r="B16" s="24" t="s">
        <v>42</v>
      </c>
      <c r="C16" s="48">
        <f>Novembre!E39</f>
        <v>67</v>
      </c>
      <c r="D16" s="48">
        <f>Novembre!F39</f>
        <v>70</v>
      </c>
      <c r="E16" s="48">
        <f>Novembre!G39</f>
        <v>110</v>
      </c>
      <c r="F16" s="48">
        <f>Novembre!H39</f>
        <v>1309</v>
      </c>
      <c r="G16" s="48">
        <f>Novembre!I39</f>
        <v>1647</v>
      </c>
      <c r="H16" s="48">
        <f>Novembre!J39</f>
        <v>2387</v>
      </c>
      <c r="I16" s="48">
        <f>Novembre!K39</f>
        <v>19.63</v>
      </c>
      <c r="J16" s="48">
        <f>Novembre!L39</f>
        <v>22.41</v>
      </c>
      <c r="K16" s="48">
        <f>Novembre!M39</f>
        <v>21.62</v>
      </c>
      <c r="L16" s="48">
        <f>Novembre!N39</f>
        <v>16.3</v>
      </c>
      <c r="M16" s="48">
        <f>Novembre!O39</f>
        <v>5.31</v>
      </c>
    </row>
    <row r="17" spans="2:13" x14ac:dyDescent="0.2">
      <c r="B17" s="24" t="s">
        <v>43</v>
      </c>
      <c r="C17" s="48">
        <f>Décembre!E39</f>
        <v>62</v>
      </c>
      <c r="D17" s="48">
        <f>Décembre!F39</f>
        <v>66</v>
      </c>
      <c r="E17" s="48">
        <f>Décembre!G39</f>
        <v>81</v>
      </c>
      <c r="F17" s="48">
        <f>Décembre!H39</f>
        <v>1236</v>
      </c>
      <c r="G17" s="48">
        <f>Décembre!I39</f>
        <v>1683</v>
      </c>
      <c r="H17" s="48">
        <f>Décembre!J39</f>
        <v>2133</v>
      </c>
      <c r="I17" s="48">
        <f>Décembre!K39</f>
        <v>20.12</v>
      </c>
      <c r="J17" s="48">
        <f>Décembre!L39</f>
        <v>24.5</v>
      </c>
      <c r="K17" s="48">
        <f>Décembre!M39</f>
        <v>23.12</v>
      </c>
      <c r="L17" s="48">
        <f>Décembre!N39</f>
        <v>16.72</v>
      </c>
      <c r="M17" s="48">
        <f>Décembre!O39</f>
        <v>6.4</v>
      </c>
    </row>
    <row r="18" spans="2:13" x14ac:dyDescent="0.2">
      <c r="B18" s="47" t="s">
        <v>44</v>
      </c>
      <c r="C18" s="49">
        <f>AVERAGE(C6:C17)</f>
        <v>60.333333333333336</v>
      </c>
      <c r="D18" s="49">
        <f t="shared" ref="D18:M18" si="0">AVERAGE(D6:D17)</f>
        <v>65.583333333333329</v>
      </c>
      <c r="E18" s="49">
        <f t="shared" si="0"/>
        <v>93.666666666666671</v>
      </c>
      <c r="F18" s="50">
        <f t="shared" si="0"/>
        <v>1163.0833333333333</v>
      </c>
      <c r="G18" s="50">
        <f t="shared" si="0"/>
        <v>1559.1666666666667</v>
      </c>
      <c r="H18" s="50">
        <f t="shared" si="0"/>
        <v>2069.4166666666665</v>
      </c>
      <c r="I18" s="49">
        <f t="shared" si="0"/>
        <v>19.418333333333333</v>
      </c>
      <c r="J18" s="49">
        <f t="shared" si="0"/>
        <v>22.617499999999996</v>
      </c>
      <c r="K18" s="49">
        <f t="shared" si="0"/>
        <v>21.632499999999997</v>
      </c>
      <c r="L18" s="49">
        <f t="shared" si="0"/>
        <v>16.465</v>
      </c>
      <c r="M18" s="49">
        <f t="shared" si="0"/>
        <v>5.1558333333333328</v>
      </c>
    </row>
  </sheetData>
  <sheetProtection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6" si="0">WEEKDAY(D8,2)</f>
        <v>3</v>
      </c>
      <c r="C8" s="12" t="str">
        <f t="shared" ref="C8:C36" si="1">IF(B8=1,"Lundi",IF(B8=2,"Mardi",IF(B8=3,"Mercredi",IF(B8=4,"Jeudi",IF(B8=5,"Vendredi",IF(B8=6,"Samedi","Dimanche"))))))</f>
        <v>Mercredi</v>
      </c>
      <c r="D8" s="17">
        <v>42767</v>
      </c>
      <c r="E8" s="52"/>
      <c r="F8" s="53"/>
      <c r="G8" s="19">
        <f t="shared" ref="G8:G36" si="2">SUM(E8:F8)</f>
        <v>0</v>
      </c>
      <c r="H8" s="53"/>
      <c r="I8" s="52"/>
      <c r="J8" s="20">
        <f t="shared" ref="J8:J36" si="3">H8+I8</f>
        <v>0</v>
      </c>
      <c r="K8" s="21" t="str">
        <f t="shared" ref="K8:K36" si="4">IF(E8=0," ",ROUND(H8/E8,2))</f>
        <v xml:space="preserve"> </v>
      </c>
      <c r="L8" s="22" t="str">
        <f t="shared" ref="L8:L36" si="5">IF(F8=0," ",ROUND(I8/F8,2))</f>
        <v xml:space="preserve"> </v>
      </c>
      <c r="M8" s="21" t="str">
        <f t="shared" ref="M8:M36" si="6">IF(G8=0," ",ROUND(J8/G8,2))</f>
        <v xml:space="preserve"> </v>
      </c>
      <c r="N8" s="54"/>
      <c r="O8" s="22" t="str">
        <f t="shared" ref="O8:O36" si="7">IF(M8=" "," ",M8-N8)</f>
        <v xml:space="preserve"> 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>
        <f t="shared" ref="S8:S38" si="10">IF(C8="Mercredi",E8," ")</f>
        <v>0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>
        <f t="shared" ref="AA8:AA38" si="17">IF(C8="Mercredi",F8," ")</f>
        <v>0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>
        <f t="shared" ref="AI8:AI38" si="24">IF(C8="Mercredi",G8," ")</f>
        <v>0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4</v>
      </c>
      <c r="C9" s="14" t="str">
        <f t="shared" si="1"/>
        <v>Jeudi</v>
      </c>
      <c r="D9" s="17">
        <v>42768</v>
      </c>
      <c r="E9" s="52">
        <v>58</v>
      </c>
      <c r="F9" s="53">
        <v>39</v>
      </c>
      <c r="G9" s="19">
        <f t="shared" si="2"/>
        <v>97</v>
      </c>
      <c r="H9" s="53">
        <v>1061</v>
      </c>
      <c r="I9" s="52">
        <v>799</v>
      </c>
      <c r="J9" s="20">
        <f t="shared" si="3"/>
        <v>1860</v>
      </c>
      <c r="K9" s="21">
        <f t="shared" si="4"/>
        <v>18.29</v>
      </c>
      <c r="L9" s="22">
        <f t="shared" si="5"/>
        <v>20.49</v>
      </c>
      <c r="M9" s="21">
        <f t="shared" si="6"/>
        <v>19.18</v>
      </c>
      <c r="N9" s="54">
        <v>14.21</v>
      </c>
      <c r="O9" s="22">
        <f t="shared" si="7"/>
        <v>4.9699999999999989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>
        <f t="shared" si="11"/>
        <v>58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>
        <f t="shared" si="18"/>
        <v>39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>
        <f t="shared" si="25"/>
        <v>97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>
        <f t="shared" si="32"/>
        <v>18.29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>
        <f t="shared" si="39"/>
        <v>20.49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>
        <f t="shared" si="46"/>
        <v>19.18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5</v>
      </c>
      <c r="C10" s="14" t="str">
        <f t="shared" si="1"/>
        <v>Vendredi</v>
      </c>
      <c r="D10" s="17">
        <v>42769</v>
      </c>
      <c r="E10" s="52">
        <v>72</v>
      </c>
      <c r="F10" s="53">
        <v>31</v>
      </c>
      <c r="G10" s="19">
        <f t="shared" si="2"/>
        <v>103</v>
      </c>
      <c r="H10" s="53">
        <v>1357</v>
      </c>
      <c r="I10" s="52">
        <v>651</v>
      </c>
      <c r="J10" s="20">
        <f t="shared" si="3"/>
        <v>2008</v>
      </c>
      <c r="K10" s="21">
        <f t="shared" si="4"/>
        <v>18.850000000000001</v>
      </c>
      <c r="L10" s="22">
        <f t="shared" si="5"/>
        <v>21</v>
      </c>
      <c r="M10" s="21">
        <f t="shared" si="6"/>
        <v>19.5</v>
      </c>
      <c r="N10" s="54">
        <v>14.45</v>
      </c>
      <c r="O10" s="22">
        <f t="shared" si="7"/>
        <v>5.0500000000000007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>
        <f t="shared" si="12"/>
        <v>72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>
        <f t="shared" si="19"/>
        <v>31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>
        <f t="shared" si="26"/>
        <v>103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>
        <f t="shared" si="33"/>
        <v>18.850000000000001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>
        <f t="shared" si="40"/>
        <v>21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>
        <f t="shared" si="47"/>
        <v>19.5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6</v>
      </c>
      <c r="C11" s="14" t="str">
        <f t="shared" si="1"/>
        <v>Samedi</v>
      </c>
      <c r="D11" s="17">
        <v>42770</v>
      </c>
      <c r="E11" s="52">
        <v>62</v>
      </c>
      <c r="F11" s="53">
        <v>56</v>
      </c>
      <c r="G11" s="19">
        <f t="shared" si="2"/>
        <v>118</v>
      </c>
      <c r="H11" s="53">
        <v>1178</v>
      </c>
      <c r="I11" s="52">
        <v>1187</v>
      </c>
      <c r="J11" s="20">
        <f t="shared" si="3"/>
        <v>2365</v>
      </c>
      <c r="K11" s="21">
        <f t="shared" si="4"/>
        <v>19</v>
      </c>
      <c r="L11" s="22">
        <f t="shared" si="5"/>
        <v>21.2</v>
      </c>
      <c r="M11" s="21">
        <f t="shared" si="6"/>
        <v>20.04</v>
      </c>
      <c r="N11" s="54">
        <v>14.85</v>
      </c>
      <c r="O11" s="22">
        <f t="shared" si="7"/>
        <v>5.1899999999999995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>
        <f t="shared" si="13"/>
        <v>62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>
        <f t="shared" si="20"/>
        <v>56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>
        <f t="shared" si="27"/>
        <v>118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>
        <f t="shared" si="34"/>
        <v>19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>
        <f t="shared" si="41"/>
        <v>21.2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>
        <f t="shared" si="48"/>
        <v>20.04</v>
      </c>
      <c r="BK11" t="str">
        <f t="shared" si="49"/>
        <v xml:space="preserve"> </v>
      </c>
    </row>
    <row r="12" spans="2:63" x14ac:dyDescent="0.2">
      <c r="B12" s="13">
        <f t="shared" si="0"/>
        <v>7</v>
      </c>
      <c r="C12" s="14" t="str">
        <f t="shared" si="1"/>
        <v>Dimanche</v>
      </c>
      <c r="D12" s="17">
        <v>42771</v>
      </c>
      <c r="E12" s="52">
        <v>67</v>
      </c>
      <c r="F12" s="53">
        <v>52</v>
      </c>
      <c r="G12" s="19">
        <f t="shared" si="2"/>
        <v>119</v>
      </c>
      <c r="H12" s="53">
        <v>1320</v>
      </c>
      <c r="I12" s="52">
        <v>1141</v>
      </c>
      <c r="J12" s="20">
        <f t="shared" si="3"/>
        <v>2461</v>
      </c>
      <c r="K12" s="21">
        <f t="shared" si="4"/>
        <v>19.7</v>
      </c>
      <c r="L12" s="22">
        <f t="shared" si="5"/>
        <v>21.94</v>
      </c>
      <c r="M12" s="21">
        <f t="shared" si="6"/>
        <v>20.68</v>
      </c>
      <c r="N12" s="54">
        <v>15.32</v>
      </c>
      <c r="O12" s="22">
        <f t="shared" si="7"/>
        <v>5.3599999999999994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>
        <f t="shared" si="14"/>
        <v>67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>
        <f t="shared" si="21"/>
        <v>52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>
        <f t="shared" si="28"/>
        <v>119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>
        <f t="shared" si="35"/>
        <v>19.7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>
        <f t="shared" si="42"/>
        <v>21.94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>
        <f t="shared" si="49"/>
        <v>20.68</v>
      </c>
    </row>
    <row r="13" spans="2:63" x14ac:dyDescent="0.2">
      <c r="B13" s="13">
        <f t="shared" si="0"/>
        <v>1</v>
      </c>
      <c r="C13" s="14" t="str">
        <f t="shared" si="1"/>
        <v>Lundi</v>
      </c>
      <c r="D13" s="17">
        <v>42772</v>
      </c>
      <c r="E13" s="52">
        <v>34</v>
      </c>
      <c r="F13" s="53">
        <v>91</v>
      </c>
      <c r="G13" s="19">
        <f t="shared" si="2"/>
        <v>125</v>
      </c>
      <c r="H13" s="53">
        <v>1436</v>
      </c>
      <c r="I13" s="52">
        <v>2456</v>
      </c>
      <c r="J13" s="20">
        <f t="shared" si="3"/>
        <v>3892</v>
      </c>
      <c r="K13" s="21">
        <f t="shared" si="4"/>
        <v>42.24</v>
      </c>
      <c r="L13" s="22">
        <f t="shared" si="5"/>
        <v>26.99</v>
      </c>
      <c r="M13" s="21">
        <f t="shared" si="6"/>
        <v>31.14</v>
      </c>
      <c r="N13" s="54">
        <v>23.07</v>
      </c>
      <c r="O13" s="22">
        <f t="shared" si="7"/>
        <v>8.07</v>
      </c>
      <c r="P13">
        <v>7</v>
      </c>
      <c r="Q13">
        <f t="shared" si="8"/>
        <v>34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>
        <f t="shared" si="15"/>
        <v>91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>
        <f t="shared" si="22"/>
        <v>125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>
        <f t="shared" si="29"/>
        <v>42.24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>
        <f t="shared" si="36"/>
        <v>26.99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>
        <f t="shared" si="43"/>
        <v>31.14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2</v>
      </c>
      <c r="C14" s="14" t="str">
        <f t="shared" si="1"/>
        <v>Mardi</v>
      </c>
      <c r="D14" s="17">
        <v>42773</v>
      </c>
      <c r="E14" s="52"/>
      <c r="F14" s="53">
        <v>87</v>
      </c>
      <c r="G14" s="19">
        <f t="shared" si="2"/>
        <v>87</v>
      </c>
      <c r="H14" s="53"/>
      <c r="I14" s="52">
        <v>2532</v>
      </c>
      <c r="J14" s="20">
        <f t="shared" si="3"/>
        <v>2532</v>
      </c>
      <c r="K14" s="21" t="str">
        <f t="shared" si="4"/>
        <v xml:space="preserve"> </v>
      </c>
      <c r="L14" s="22">
        <f t="shared" si="5"/>
        <v>29.1</v>
      </c>
      <c r="M14" s="21">
        <f t="shared" si="6"/>
        <v>29.1</v>
      </c>
      <c r="N14" s="54">
        <v>21.56</v>
      </c>
      <c r="O14" s="22">
        <f t="shared" si="7"/>
        <v>7.5400000000000027</v>
      </c>
      <c r="P14">
        <v>8</v>
      </c>
      <c r="Q14" t="str">
        <f t="shared" si="8"/>
        <v xml:space="preserve"> </v>
      </c>
      <c r="R14">
        <f t="shared" si="9"/>
        <v>0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>
        <f t="shared" si="16"/>
        <v>87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>
        <f t="shared" si="23"/>
        <v>87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>
        <f t="shared" si="37"/>
        <v>29.1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>
        <f t="shared" si="44"/>
        <v>29.1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3</v>
      </c>
      <c r="C15" s="14" t="str">
        <f t="shared" si="1"/>
        <v>Mercredi</v>
      </c>
      <c r="D15" s="17">
        <v>42774</v>
      </c>
      <c r="E15" s="52"/>
      <c r="F15" s="53"/>
      <c r="G15" s="19">
        <f t="shared" si="2"/>
        <v>0</v>
      </c>
      <c r="H15" s="53"/>
      <c r="I15" s="52"/>
      <c r="J15" s="20">
        <f t="shared" si="3"/>
        <v>0</v>
      </c>
      <c r="K15" s="21" t="str">
        <f t="shared" si="4"/>
        <v xml:space="preserve"> </v>
      </c>
      <c r="L15" s="22" t="str">
        <f t="shared" si="5"/>
        <v xml:space="preserve"> </v>
      </c>
      <c r="M15" s="21" t="str">
        <f t="shared" si="6"/>
        <v xml:space="preserve"> </v>
      </c>
      <c r="N15" s="54"/>
      <c r="O15" s="22" t="str">
        <f t="shared" si="7"/>
        <v xml:space="preserve"> 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>
        <f t="shared" si="10"/>
        <v>0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>
        <f t="shared" si="17"/>
        <v>0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>
        <f t="shared" si="24"/>
        <v>0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4</v>
      </c>
      <c r="C16" s="14" t="str">
        <f t="shared" si="1"/>
        <v>Jeudi</v>
      </c>
      <c r="D16" s="17">
        <v>42775</v>
      </c>
      <c r="E16" s="52">
        <v>35</v>
      </c>
      <c r="F16" s="53">
        <v>28</v>
      </c>
      <c r="G16" s="19">
        <f t="shared" si="2"/>
        <v>63</v>
      </c>
      <c r="H16" s="53">
        <v>651</v>
      </c>
      <c r="I16" s="52">
        <v>586</v>
      </c>
      <c r="J16" s="20">
        <f t="shared" si="3"/>
        <v>1237</v>
      </c>
      <c r="K16" s="21">
        <f t="shared" si="4"/>
        <v>18.600000000000001</v>
      </c>
      <c r="L16" s="22">
        <f t="shared" si="5"/>
        <v>20.93</v>
      </c>
      <c r="M16" s="21">
        <f t="shared" si="6"/>
        <v>19.63</v>
      </c>
      <c r="N16" s="54">
        <v>14.55</v>
      </c>
      <c r="O16" s="22">
        <f t="shared" si="7"/>
        <v>5.0799999999999983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>
        <f t="shared" si="11"/>
        <v>35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>
        <f t="shared" si="18"/>
        <v>28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>
        <f t="shared" si="25"/>
        <v>63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>
        <f t="shared" si="32"/>
        <v>18.600000000000001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>
        <f t="shared" si="39"/>
        <v>20.93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>
        <f t="shared" si="46"/>
        <v>19.63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5</v>
      </c>
      <c r="C17" s="14" t="str">
        <f t="shared" si="1"/>
        <v>Vendredi</v>
      </c>
      <c r="D17" s="17">
        <v>42776</v>
      </c>
      <c r="E17" s="52">
        <v>42</v>
      </c>
      <c r="F17" s="53">
        <v>34</v>
      </c>
      <c r="G17" s="19">
        <f t="shared" si="2"/>
        <v>76</v>
      </c>
      <c r="H17" s="53">
        <v>798</v>
      </c>
      <c r="I17" s="52">
        <v>710</v>
      </c>
      <c r="J17" s="20">
        <f t="shared" si="3"/>
        <v>1508</v>
      </c>
      <c r="K17" s="21">
        <f t="shared" si="4"/>
        <v>19</v>
      </c>
      <c r="L17" s="22">
        <f t="shared" si="5"/>
        <v>20.88</v>
      </c>
      <c r="M17" s="21">
        <f t="shared" si="6"/>
        <v>19.84</v>
      </c>
      <c r="N17" s="54">
        <v>14.7</v>
      </c>
      <c r="O17" s="22">
        <f t="shared" si="7"/>
        <v>5.1400000000000006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>
        <f t="shared" si="12"/>
        <v>42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>
        <f t="shared" si="19"/>
        <v>34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>
        <f t="shared" si="26"/>
        <v>76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>
        <f t="shared" si="33"/>
        <v>19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>
        <f t="shared" si="40"/>
        <v>20.88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>
        <f t="shared" si="47"/>
        <v>19.84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6</v>
      </c>
      <c r="C18" s="14" t="str">
        <f t="shared" si="1"/>
        <v>Samedi</v>
      </c>
      <c r="D18" s="17">
        <v>42777</v>
      </c>
      <c r="E18" s="52">
        <v>47</v>
      </c>
      <c r="F18" s="53">
        <v>41</v>
      </c>
      <c r="G18" s="19">
        <f t="shared" si="2"/>
        <v>88</v>
      </c>
      <c r="H18" s="53">
        <v>902</v>
      </c>
      <c r="I18" s="52">
        <v>873</v>
      </c>
      <c r="J18" s="20">
        <f t="shared" si="3"/>
        <v>1775</v>
      </c>
      <c r="K18" s="21">
        <f t="shared" si="4"/>
        <v>19.190000000000001</v>
      </c>
      <c r="L18" s="22">
        <f t="shared" si="5"/>
        <v>21.29</v>
      </c>
      <c r="M18" s="21">
        <f t="shared" si="6"/>
        <v>20.170000000000002</v>
      </c>
      <c r="N18" s="54">
        <v>14.95</v>
      </c>
      <c r="O18" s="22">
        <f t="shared" si="7"/>
        <v>5.2200000000000024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>
        <f t="shared" si="13"/>
        <v>47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>
        <f t="shared" si="20"/>
        <v>41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>
        <f t="shared" si="27"/>
        <v>88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>
        <f t="shared" si="34"/>
        <v>19.190000000000001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>
        <f t="shared" si="41"/>
        <v>21.29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>
        <f t="shared" si="48"/>
        <v>20.170000000000002</v>
      </c>
      <c r="BK18" t="str">
        <f t="shared" si="49"/>
        <v xml:space="preserve"> </v>
      </c>
    </row>
    <row r="19" spans="2:63" x14ac:dyDescent="0.2">
      <c r="B19" s="13">
        <f t="shared" si="0"/>
        <v>7</v>
      </c>
      <c r="C19" s="14" t="str">
        <f t="shared" si="1"/>
        <v>Dimanche</v>
      </c>
      <c r="D19" s="17">
        <v>42778</v>
      </c>
      <c r="E19" s="52">
        <v>56</v>
      </c>
      <c r="F19" s="53">
        <v>48</v>
      </c>
      <c r="G19" s="19">
        <f t="shared" si="2"/>
        <v>104</v>
      </c>
      <c r="H19" s="53">
        <v>1087</v>
      </c>
      <c r="I19" s="52">
        <v>1046</v>
      </c>
      <c r="J19" s="20">
        <f t="shared" si="3"/>
        <v>2133</v>
      </c>
      <c r="K19" s="21">
        <f t="shared" si="4"/>
        <v>19.41</v>
      </c>
      <c r="L19" s="22">
        <f t="shared" si="5"/>
        <v>21.79</v>
      </c>
      <c r="M19" s="21">
        <f t="shared" si="6"/>
        <v>20.51</v>
      </c>
      <c r="N19" s="54">
        <v>15.2</v>
      </c>
      <c r="O19" s="22">
        <f t="shared" si="7"/>
        <v>5.3100000000000023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>
        <f t="shared" si="14"/>
        <v>56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>
        <f t="shared" si="21"/>
        <v>48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>
        <f t="shared" si="28"/>
        <v>104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>
        <f t="shared" si="35"/>
        <v>19.41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>
        <f t="shared" si="42"/>
        <v>21.79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>
        <f t="shared" si="49"/>
        <v>20.51</v>
      </c>
    </row>
    <row r="20" spans="2:63" x14ac:dyDescent="0.2">
      <c r="B20" s="13">
        <f t="shared" si="0"/>
        <v>1</v>
      </c>
      <c r="C20" s="14" t="str">
        <f t="shared" si="1"/>
        <v>Lundi</v>
      </c>
      <c r="D20" s="17">
        <v>42779</v>
      </c>
      <c r="E20" s="52">
        <v>39</v>
      </c>
      <c r="F20" s="53">
        <v>88</v>
      </c>
      <c r="G20" s="19">
        <f t="shared" si="2"/>
        <v>127</v>
      </c>
      <c r="H20" s="53">
        <v>768</v>
      </c>
      <c r="I20" s="52">
        <v>2323</v>
      </c>
      <c r="J20" s="20">
        <f t="shared" si="3"/>
        <v>3091</v>
      </c>
      <c r="K20" s="21">
        <f t="shared" si="4"/>
        <v>19.690000000000001</v>
      </c>
      <c r="L20" s="22">
        <f t="shared" si="5"/>
        <v>26.4</v>
      </c>
      <c r="M20" s="21">
        <f t="shared" si="6"/>
        <v>24.34</v>
      </c>
      <c r="N20" s="54">
        <v>18.04</v>
      </c>
      <c r="O20" s="22">
        <f t="shared" si="7"/>
        <v>6.3000000000000007</v>
      </c>
      <c r="P20">
        <v>14</v>
      </c>
      <c r="Q20">
        <f t="shared" si="8"/>
        <v>39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>
        <f t="shared" si="15"/>
        <v>88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>
        <f t="shared" si="22"/>
        <v>127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>
        <f t="shared" si="29"/>
        <v>19.690000000000001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>
        <f t="shared" si="36"/>
        <v>26.4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>
        <f t="shared" si="43"/>
        <v>24.34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2</v>
      </c>
      <c r="C21" s="14" t="str">
        <f t="shared" si="1"/>
        <v>Mardi</v>
      </c>
      <c r="D21" s="17">
        <v>42780</v>
      </c>
      <c r="E21" s="52"/>
      <c r="F21" s="53">
        <v>73</v>
      </c>
      <c r="G21" s="19">
        <f t="shared" si="2"/>
        <v>73</v>
      </c>
      <c r="H21" s="53"/>
      <c r="I21" s="52">
        <v>2008</v>
      </c>
      <c r="J21" s="20">
        <f t="shared" si="3"/>
        <v>2008</v>
      </c>
      <c r="K21" s="21" t="str">
        <f t="shared" si="4"/>
        <v xml:space="preserve"> </v>
      </c>
      <c r="L21" s="22">
        <f t="shared" si="5"/>
        <v>27.51</v>
      </c>
      <c r="M21" s="21">
        <f t="shared" si="6"/>
        <v>27.51</v>
      </c>
      <c r="N21" s="54">
        <v>20.38</v>
      </c>
      <c r="O21" s="22">
        <f t="shared" si="7"/>
        <v>7.1300000000000026</v>
      </c>
      <c r="P21">
        <v>15</v>
      </c>
      <c r="Q21" t="str">
        <f t="shared" si="8"/>
        <v xml:space="preserve"> </v>
      </c>
      <c r="R21">
        <f t="shared" si="9"/>
        <v>0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>
        <f t="shared" si="16"/>
        <v>73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>
        <f t="shared" si="23"/>
        <v>73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>
        <f t="shared" si="37"/>
        <v>27.51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>
        <f t="shared" si="44"/>
        <v>27.51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3</v>
      </c>
      <c r="C22" s="14" t="str">
        <f t="shared" si="1"/>
        <v>Mercredi</v>
      </c>
      <c r="D22" s="17">
        <v>42781</v>
      </c>
      <c r="E22" s="52"/>
      <c r="F22" s="53"/>
      <c r="G22" s="19">
        <f t="shared" si="2"/>
        <v>0</v>
      </c>
      <c r="H22" s="53"/>
      <c r="I22" s="52"/>
      <c r="J22" s="20">
        <f t="shared" si="3"/>
        <v>0</v>
      </c>
      <c r="K22" s="21" t="str">
        <f t="shared" si="4"/>
        <v xml:space="preserve"> </v>
      </c>
      <c r="L22" s="22" t="str">
        <f t="shared" si="5"/>
        <v xml:space="preserve"> </v>
      </c>
      <c r="M22" s="21" t="str">
        <f t="shared" si="6"/>
        <v xml:space="preserve"> </v>
      </c>
      <c r="N22" s="54"/>
      <c r="O22" s="22" t="str">
        <f t="shared" si="7"/>
        <v xml:space="preserve"> 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>
        <f t="shared" si="10"/>
        <v>0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>
        <f t="shared" si="17"/>
        <v>0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>
        <f t="shared" si="24"/>
        <v>0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4</v>
      </c>
      <c r="C23" s="14" t="str">
        <f t="shared" si="1"/>
        <v>Jeudi</v>
      </c>
      <c r="D23" s="17">
        <v>42782</v>
      </c>
      <c r="E23" s="52">
        <v>34</v>
      </c>
      <c r="F23" s="53">
        <v>27</v>
      </c>
      <c r="G23" s="19">
        <f t="shared" si="2"/>
        <v>61</v>
      </c>
      <c r="H23" s="53">
        <v>642</v>
      </c>
      <c r="I23" s="52">
        <v>548</v>
      </c>
      <c r="J23" s="20">
        <f t="shared" si="3"/>
        <v>1190</v>
      </c>
      <c r="K23" s="21">
        <f t="shared" si="4"/>
        <v>18.88</v>
      </c>
      <c r="L23" s="22">
        <f t="shared" si="5"/>
        <v>20.3</v>
      </c>
      <c r="M23" s="21">
        <f t="shared" si="6"/>
        <v>19.510000000000002</v>
      </c>
      <c r="N23" s="54">
        <v>14.46</v>
      </c>
      <c r="O23" s="22">
        <f t="shared" si="7"/>
        <v>5.0500000000000007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>
        <f t="shared" si="11"/>
        <v>34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>
        <f t="shared" si="18"/>
        <v>27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>
        <f t="shared" si="25"/>
        <v>61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>
        <f t="shared" si="32"/>
        <v>18.88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>
        <f t="shared" si="39"/>
        <v>20.3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>
        <f t="shared" si="46"/>
        <v>19.510000000000002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5</v>
      </c>
      <c r="C24" s="14" t="str">
        <f t="shared" si="1"/>
        <v>Vendredi</v>
      </c>
      <c r="D24" s="17">
        <v>42783</v>
      </c>
      <c r="E24" s="52">
        <v>52</v>
      </c>
      <c r="F24" s="53">
        <v>32</v>
      </c>
      <c r="G24" s="19">
        <f t="shared" si="2"/>
        <v>84</v>
      </c>
      <c r="H24" s="53">
        <v>982</v>
      </c>
      <c r="I24" s="52">
        <v>675</v>
      </c>
      <c r="J24" s="20">
        <f t="shared" si="3"/>
        <v>1657</v>
      </c>
      <c r="K24" s="21">
        <f t="shared" si="4"/>
        <v>18.88</v>
      </c>
      <c r="L24" s="22">
        <f t="shared" si="5"/>
        <v>21.09</v>
      </c>
      <c r="M24" s="21">
        <f t="shared" si="6"/>
        <v>19.73</v>
      </c>
      <c r="N24" s="54">
        <v>14.62</v>
      </c>
      <c r="O24" s="22">
        <f t="shared" si="7"/>
        <v>5.1100000000000012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>
        <f t="shared" si="12"/>
        <v>52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>
        <f t="shared" si="19"/>
        <v>32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>
        <f t="shared" si="26"/>
        <v>84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>
        <f t="shared" si="33"/>
        <v>18.88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>
        <f t="shared" si="40"/>
        <v>21.09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>
        <f t="shared" si="47"/>
        <v>19.73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6</v>
      </c>
      <c r="C25" s="14" t="str">
        <f t="shared" si="1"/>
        <v>Samedi</v>
      </c>
      <c r="D25" s="17">
        <v>42784</v>
      </c>
      <c r="E25" s="52">
        <v>45</v>
      </c>
      <c r="F25" s="53">
        <v>37</v>
      </c>
      <c r="G25" s="19">
        <f t="shared" si="2"/>
        <v>82</v>
      </c>
      <c r="H25" s="53">
        <v>882</v>
      </c>
      <c r="I25" s="52">
        <v>807</v>
      </c>
      <c r="J25" s="20">
        <f t="shared" si="3"/>
        <v>1689</v>
      </c>
      <c r="K25" s="21">
        <f t="shared" si="4"/>
        <v>19.600000000000001</v>
      </c>
      <c r="L25" s="22">
        <f t="shared" si="5"/>
        <v>21.81</v>
      </c>
      <c r="M25" s="21">
        <f t="shared" si="6"/>
        <v>20.6</v>
      </c>
      <c r="N25" s="54">
        <v>15.26</v>
      </c>
      <c r="O25" s="22">
        <f t="shared" si="7"/>
        <v>5.3400000000000016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>
        <f t="shared" si="13"/>
        <v>45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>
        <f t="shared" si="20"/>
        <v>37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>
        <f t="shared" si="27"/>
        <v>82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>
        <f t="shared" si="34"/>
        <v>19.600000000000001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>
        <f t="shared" si="41"/>
        <v>21.81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>
        <f t="shared" si="48"/>
        <v>20.6</v>
      </c>
      <c r="BK25" t="str">
        <f t="shared" si="49"/>
        <v xml:space="preserve"> </v>
      </c>
    </row>
    <row r="26" spans="2:63" x14ac:dyDescent="0.2">
      <c r="B26" s="13">
        <f t="shared" si="0"/>
        <v>7</v>
      </c>
      <c r="C26" s="14" t="str">
        <f t="shared" si="1"/>
        <v>Dimanche</v>
      </c>
      <c r="D26" s="17">
        <v>42785</v>
      </c>
      <c r="E26" s="52">
        <v>54</v>
      </c>
      <c r="F26" s="53">
        <v>39</v>
      </c>
      <c r="G26" s="19">
        <f t="shared" si="2"/>
        <v>93</v>
      </c>
      <c r="H26" s="53">
        <v>1048</v>
      </c>
      <c r="I26" s="52">
        <v>862</v>
      </c>
      <c r="J26" s="20">
        <f t="shared" si="3"/>
        <v>1910</v>
      </c>
      <c r="K26" s="21">
        <f t="shared" si="4"/>
        <v>19.41</v>
      </c>
      <c r="L26" s="22">
        <f t="shared" si="5"/>
        <v>22.1</v>
      </c>
      <c r="M26" s="21">
        <f t="shared" si="6"/>
        <v>20.54</v>
      </c>
      <c r="N26" s="54">
        <v>15.22</v>
      </c>
      <c r="O26" s="22">
        <f t="shared" si="7"/>
        <v>5.3199999999999985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>
        <f t="shared" si="14"/>
        <v>54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>
        <f t="shared" si="21"/>
        <v>39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>
        <f t="shared" si="28"/>
        <v>93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>
        <f t="shared" si="35"/>
        <v>19.41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>
        <f t="shared" si="42"/>
        <v>22.1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>
        <f t="shared" si="49"/>
        <v>20.54</v>
      </c>
    </row>
    <row r="27" spans="2:63" x14ac:dyDescent="0.2">
      <c r="B27" s="13">
        <f t="shared" si="0"/>
        <v>1</v>
      </c>
      <c r="C27" s="14" t="str">
        <f t="shared" si="1"/>
        <v>Lundi</v>
      </c>
      <c r="D27" s="17">
        <v>42786</v>
      </c>
      <c r="E27" s="52">
        <v>28</v>
      </c>
      <c r="F27" s="53">
        <v>77</v>
      </c>
      <c r="G27" s="19">
        <f t="shared" si="2"/>
        <v>105</v>
      </c>
      <c r="H27" s="53">
        <v>571</v>
      </c>
      <c r="I27" s="52">
        <v>1987</v>
      </c>
      <c r="J27" s="20">
        <f t="shared" si="3"/>
        <v>2558</v>
      </c>
      <c r="K27" s="21">
        <f t="shared" si="4"/>
        <v>20.39</v>
      </c>
      <c r="L27" s="22">
        <f t="shared" si="5"/>
        <v>25.81</v>
      </c>
      <c r="M27" s="21">
        <f t="shared" si="6"/>
        <v>24.36</v>
      </c>
      <c r="N27" s="54">
        <v>18.05</v>
      </c>
      <c r="O27" s="22">
        <f t="shared" si="7"/>
        <v>6.3099999999999987</v>
      </c>
      <c r="P27">
        <v>21</v>
      </c>
      <c r="Q27">
        <f t="shared" si="8"/>
        <v>28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>
        <f t="shared" si="15"/>
        <v>77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>
        <f t="shared" si="22"/>
        <v>105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>
        <f t="shared" si="29"/>
        <v>20.39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>
        <f t="shared" si="36"/>
        <v>25.81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>
        <f t="shared" si="43"/>
        <v>24.36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2</v>
      </c>
      <c r="C28" s="14" t="str">
        <f t="shared" si="1"/>
        <v>Mardi</v>
      </c>
      <c r="D28" s="17">
        <v>42787</v>
      </c>
      <c r="E28" s="52"/>
      <c r="F28" s="53">
        <v>98</v>
      </c>
      <c r="G28" s="19">
        <f t="shared" si="2"/>
        <v>98</v>
      </c>
      <c r="H28" s="53"/>
      <c r="I28" s="52">
        <v>2695</v>
      </c>
      <c r="J28" s="20">
        <f t="shared" si="3"/>
        <v>2695</v>
      </c>
      <c r="K28" s="21" t="str">
        <f t="shared" si="4"/>
        <v xml:space="preserve"> </v>
      </c>
      <c r="L28" s="22">
        <f t="shared" si="5"/>
        <v>27.5</v>
      </c>
      <c r="M28" s="21">
        <f t="shared" si="6"/>
        <v>27.5</v>
      </c>
      <c r="N28" s="54">
        <v>20.38</v>
      </c>
      <c r="O28" s="22">
        <f t="shared" si="7"/>
        <v>7.120000000000001</v>
      </c>
      <c r="P28">
        <v>22</v>
      </c>
      <c r="Q28" t="str">
        <f t="shared" si="8"/>
        <v xml:space="preserve"> </v>
      </c>
      <c r="R28">
        <f t="shared" si="9"/>
        <v>0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>
        <f t="shared" si="16"/>
        <v>98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>
        <f t="shared" si="23"/>
        <v>98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>
        <f t="shared" si="37"/>
        <v>27.5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>
        <f t="shared" si="44"/>
        <v>27.5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3</v>
      </c>
      <c r="C29" s="14" t="str">
        <f t="shared" si="1"/>
        <v>Mercredi</v>
      </c>
      <c r="D29" s="17">
        <v>42788</v>
      </c>
      <c r="E29" s="52"/>
      <c r="F29" s="53"/>
      <c r="G29" s="19">
        <f t="shared" si="2"/>
        <v>0</v>
      </c>
      <c r="H29" s="53"/>
      <c r="I29" s="52"/>
      <c r="J29" s="20">
        <f t="shared" si="3"/>
        <v>0</v>
      </c>
      <c r="K29" s="21" t="str">
        <f t="shared" si="4"/>
        <v xml:space="preserve"> </v>
      </c>
      <c r="L29" s="22" t="str">
        <f t="shared" si="5"/>
        <v xml:space="preserve"> </v>
      </c>
      <c r="M29" s="21" t="str">
        <f t="shared" si="6"/>
        <v xml:space="preserve"> </v>
      </c>
      <c r="N29" s="54"/>
      <c r="O29" s="22" t="str">
        <f t="shared" si="7"/>
        <v xml:space="preserve"> 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>
        <f t="shared" si="10"/>
        <v>0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>
        <f t="shared" si="17"/>
        <v>0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>
        <f t="shared" si="24"/>
        <v>0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4</v>
      </c>
      <c r="C30" s="14" t="str">
        <f t="shared" si="1"/>
        <v>Jeudi</v>
      </c>
      <c r="D30" s="17">
        <v>42789</v>
      </c>
      <c r="E30" s="52">
        <v>58</v>
      </c>
      <c r="F30" s="53">
        <v>45</v>
      </c>
      <c r="G30" s="19">
        <f t="shared" si="2"/>
        <v>103</v>
      </c>
      <c r="H30" s="53">
        <v>1102</v>
      </c>
      <c r="I30" s="52">
        <v>927</v>
      </c>
      <c r="J30" s="20">
        <f t="shared" si="3"/>
        <v>2029</v>
      </c>
      <c r="K30" s="21">
        <f t="shared" si="4"/>
        <v>19</v>
      </c>
      <c r="L30" s="22">
        <f t="shared" si="5"/>
        <v>20.6</v>
      </c>
      <c r="M30" s="21">
        <f t="shared" si="6"/>
        <v>19.7</v>
      </c>
      <c r="N30" s="54">
        <v>14.6</v>
      </c>
      <c r="O30" s="22">
        <f t="shared" si="7"/>
        <v>5.0999999999999996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>
        <f t="shared" si="11"/>
        <v>58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>
        <f t="shared" si="18"/>
        <v>45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>
        <f t="shared" si="25"/>
        <v>103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>
        <f t="shared" si="32"/>
        <v>19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>
        <f t="shared" si="39"/>
        <v>20.6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>
        <f t="shared" si="46"/>
        <v>19.7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5</v>
      </c>
      <c r="C31" s="14" t="str">
        <f t="shared" si="1"/>
        <v>Vendredi</v>
      </c>
      <c r="D31" s="17">
        <v>42790</v>
      </c>
      <c r="E31" s="52">
        <v>77</v>
      </c>
      <c r="F31" s="53">
        <v>39</v>
      </c>
      <c r="G31" s="19">
        <f t="shared" si="2"/>
        <v>116</v>
      </c>
      <c r="H31" s="53">
        <v>1517</v>
      </c>
      <c r="I31" s="52">
        <v>823</v>
      </c>
      <c r="J31" s="20">
        <f t="shared" si="3"/>
        <v>2340</v>
      </c>
      <c r="K31" s="21">
        <f t="shared" si="4"/>
        <v>19.7</v>
      </c>
      <c r="L31" s="22">
        <f t="shared" si="5"/>
        <v>21.1</v>
      </c>
      <c r="M31" s="21">
        <f t="shared" si="6"/>
        <v>20.170000000000002</v>
      </c>
      <c r="N31" s="54">
        <v>14.95</v>
      </c>
      <c r="O31" s="22">
        <f t="shared" si="7"/>
        <v>5.2200000000000024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>
        <f t="shared" si="12"/>
        <v>77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>
        <f t="shared" si="19"/>
        <v>39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>
        <f t="shared" si="26"/>
        <v>116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>
        <f t="shared" si="33"/>
        <v>19.7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>
        <f t="shared" si="40"/>
        <v>21.1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>
        <f t="shared" si="47"/>
        <v>20.170000000000002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6</v>
      </c>
      <c r="C32" s="14" t="str">
        <f t="shared" si="1"/>
        <v>Samedi</v>
      </c>
      <c r="D32" s="17">
        <v>42791</v>
      </c>
      <c r="E32" s="52">
        <v>61</v>
      </c>
      <c r="F32" s="53">
        <v>49</v>
      </c>
      <c r="G32" s="19">
        <f t="shared" si="2"/>
        <v>110</v>
      </c>
      <c r="H32" s="53">
        <v>1171</v>
      </c>
      <c r="I32" s="52">
        <v>1088</v>
      </c>
      <c r="J32" s="20">
        <f t="shared" si="3"/>
        <v>2259</v>
      </c>
      <c r="K32" s="21">
        <f t="shared" si="4"/>
        <v>19.2</v>
      </c>
      <c r="L32" s="22">
        <f t="shared" si="5"/>
        <v>22.2</v>
      </c>
      <c r="M32" s="21">
        <f t="shared" si="6"/>
        <v>20.54</v>
      </c>
      <c r="N32" s="54">
        <v>15.22</v>
      </c>
      <c r="O32" s="22">
        <f t="shared" si="7"/>
        <v>5.3199999999999985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>
        <f t="shared" si="13"/>
        <v>61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>
        <f t="shared" si="20"/>
        <v>49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>
        <f t="shared" si="27"/>
        <v>110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>
        <f t="shared" si="34"/>
        <v>19.2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>
        <f t="shared" si="41"/>
        <v>22.2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>
        <f t="shared" si="48"/>
        <v>20.54</v>
      </c>
      <c r="BK32" t="str">
        <f t="shared" si="49"/>
        <v xml:space="preserve"> </v>
      </c>
    </row>
    <row r="33" spans="2:63" x14ac:dyDescent="0.2">
      <c r="B33" s="13">
        <f t="shared" si="0"/>
        <v>7</v>
      </c>
      <c r="C33" s="14" t="str">
        <f t="shared" si="1"/>
        <v>Dimanche</v>
      </c>
      <c r="D33" s="17">
        <v>42792</v>
      </c>
      <c r="E33" s="52">
        <v>77</v>
      </c>
      <c r="F33" s="53">
        <v>61</v>
      </c>
      <c r="G33" s="19">
        <f t="shared" si="2"/>
        <v>138</v>
      </c>
      <c r="H33" s="53">
        <v>1517</v>
      </c>
      <c r="I33" s="52">
        <v>1314</v>
      </c>
      <c r="J33" s="20">
        <f t="shared" si="3"/>
        <v>2831</v>
      </c>
      <c r="K33" s="21">
        <f t="shared" si="4"/>
        <v>19.7</v>
      </c>
      <c r="L33" s="22">
        <f t="shared" si="5"/>
        <v>21.54</v>
      </c>
      <c r="M33" s="21">
        <f t="shared" si="6"/>
        <v>20.51</v>
      </c>
      <c r="N33" s="54">
        <v>15.2</v>
      </c>
      <c r="O33" s="22">
        <f t="shared" si="7"/>
        <v>5.3100000000000023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>
        <f t="shared" si="14"/>
        <v>77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>
        <f t="shared" si="21"/>
        <v>61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>
        <f t="shared" si="28"/>
        <v>138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>
        <f t="shared" si="35"/>
        <v>19.7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>
        <f t="shared" si="42"/>
        <v>21.54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>
        <f t="shared" si="49"/>
        <v>20.51</v>
      </c>
    </row>
    <row r="34" spans="2:63" x14ac:dyDescent="0.2">
      <c r="B34" s="13">
        <f t="shared" si="0"/>
        <v>1</v>
      </c>
      <c r="C34" s="14" t="str">
        <f t="shared" si="1"/>
        <v>Lundi</v>
      </c>
      <c r="D34" s="17">
        <v>42793</v>
      </c>
      <c r="E34" s="52">
        <v>38</v>
      </c>
      <c r="F34" s="53">
        <v>105</v>
      </c>
      <c r="G34" s="19">
        <f t="shared" si="2"/>
        <v>143</v>
      </c>
      <c r="H34" s="53">
        <v>745</v>
      </c>
      <c r="I34" s="52">
        <v>2625</v>
      </c>
      <c r="J34" s="20">
        <f t="shared" si="3"/>
        <v>3370</v>
      </c>
      <c r="K34" s="21">
        <f t="shared" si="4"/>
        <v>19.61</v>
      </c>
      <c r="L34" s="22">
        <f t="shared" si="5"/>
        <v>25</v>
      </c>
      <c r="M34" s="21">
        <f t="shared" si="6"/>
        <v>23.57</v>
      </c>
      <c r="N34" s="54">
        <v>17.47</v>
      </c>
      <c r="O34" s="22">
        <f t="shared" si="7"/>
        <v>6.1000000000000014</v>
      </c>
      <c r="P34">
        <v>28</v>
      </c>
      <c r="Q34">
        <f t="shared" si="8"/>
        <v>38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>
        <f t="shared" si="15"/>
        <v>105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>
        <f t="shared" si="22"/>
        <v>143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>
        <f t="shared" si="29"/>
        <v>19.61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>
        <f t="shared" si="36"/>
        <v>25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>
        <f t="shared" si="43"/>
        <v>23.57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2</v>
      </c>
      <c r="C35" s="14" t="str">
        <f t="shared" si="1"/>
        <v>Mardi</v>
      </c>
      <c r="D35" s="17">
        <v>42794</v>
      </c>
      <c r="E35" s="52"/>
      <c r="F35" s="53">
        <v>131</v>
      </c>
      <c r="G35" s="19">
        <f t="shared" si="2"/>
        <v>131</v>
      </c>
      <c r="H35" s="53"/>
      <c r="I35" s="52">
        <v>3524</v>
      </c>
      <c r="J35" s="20">
        <f t="shared" si="3"/>
        <v>3524</v>
      </c>
      <c r="K35" s="21" t="str">
        <f t="shared" si="4"/>
        <v xml:space="preserve"> </v>
      </c>
      <c r="L35" s="22">
        <f t="shared" si="5"/>
        <v>26.9</v>
      </c>
      <c r="M35" s="21">
        <f t="shared" si="6"/>
        <v>26.9</v>
      </c>
      <c r="N35" s="54">
        <v>19.93</v>
      </c>
      <c r="O35" s="22">
        <f t="shared" si="7"/>
        <v>6.9699999999999989</v>
      </c>
      <c r="P35">
        <v>29</v>
      </c>
      <c r="Q35" t="str">
        <f t="shared" si="8"/>
        <v xml:space="preserve"> </v>
      </c>
      <c r="R35">
        <f t="shared" si="9"/>
        <v>0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>
        <f t="shared" si="16"/>
        <v>131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>
        <f t="shared" si="23"/>
        <v>131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>
        <f t="shared" si="37"/>
        <v>26.9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>
        <f t="shared" si="44"/>
        <v>26.9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3</v>
      </c>
      <c r="C36" s="14" t="str">
        <f t="shared" si="1"/>
        <v>Mercredi</v>
      </c>
      <c r="D36" s="17">
        <v>42795</v>
      </c>
      <c r="E36" s="52"/>
      <c r="F36" s="53"/>
      <c r="G36" s="19">
        <f t="shared" si="2"/>
        <v>0</v>
      </c>
      <c r="H36" s="53"/>
      <c r="I36" s="52"/>
      <c r="J36" s="20">
        <f t="shared" si="3"/>
        <v>0</v>
      </c>
      <c r="K36" s="21" t="str">
        <f t="shared" si="4"/>
        <v xml:space="preserve"> </v>
      </c>
      <c r="L36" s="22" t="str">
        <f t="shared" si="5"/>
        <v xml:space="preserve"> </v>
      </c>
      <c r="M36" s="21" t="str">
        <f t="shared" si="6"/>
        <v xml:space="preserve"> </v>
      </c>
      <c r="N36" s="54"/>
      <c r="O36" s="22" t="str">
        <f t="shared" si="7"/>
        <v xml:space="preserve"> 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>
        <f t="shared" si="10"/>
        <v>0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>
        <f t="shared" si="17"/>
        <v>0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>
        <f t="shared" si="24"/>
        <v>0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/>
      <c r="C37" s="14"/>
      <c r="D37" s="18"/>
      <c r="E37" s="52"/>
      <c r="F37" s="53"/>
      <c r="G37" s="19"/>
      <c r="H37" s="53"/>
      <c r="I37" s="52"/>
      <c r="J37" s="20"/>
      <c r="K37" s="21"/>
      <c r="L37" s="22"/>
      <c r="M37" s="21"/>
      <c r="N37" s="54"/>
      <c r="O37" s="22"/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5"/>
      <c r="C38" s="16"/>
      <c r="D38" s="42"/>
      <c r="E38" s="52"/>
      <c r="F38" s="53"/>
      <c r="G38" s="19"/>
      <c r="H38" s="53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52</v>
      </c>
      <c r="F39" s="24">
        <f t="shared" si="50"/>
        <v>59</v>
      </c>
      <c r="G39" s="25">
        <f t="shared" si="50"/>
        <v>84</v>
      </c>
      <c r="H39" s="24">
        <f t="shared" si="50"/>
        <v>1037</v>
      </c>
      <c r="I39" s="25">
        <f t="shared" si="50"/>
        <v>1424</v>
      </c>
      <c r="J39" s="24">
        <f t="shared" si="50"/>
        <v>1894</v>
      </c>
      <c r="K39" s="25">
        <f>ROUND(AVERAGE(K8:K38),2)</f>
        <v>20.420000000000002</v>
      </c>
      <c r="L39" s="24">
        <f>ROUND(AVERAGE(L8:L38),2)</f>
        <v>23.14</v>
      </c>
      <c r="M39" s="25">
        <f>ROUND(AVERAGE(M8:M38),2)</f>
        <v>22.3</v>
      </c>
      <c r="N39" s="24">
        <f>ROUND(AVERAGE(N8:N38),2)</f>
        <v>16.53</v>
      </c>
      <c r="O39" s="24">
        <f>ROUND(AVERAGE(O8:O38),2)</f>
        <v>5.78</v>
      </c>
      <c r="P39">
        <v>33</v>
      </c>
      <c r="Q39" s="24">
        <f t="shared" ref="Q39:W39" si="51">AVERAGE(Q8:Q38)</f>
        <v>34.75</v>
      </c>
      <c r="R39" s="30">
        <f t="shared" si="51"/>
        <v>0</v>
      </c>
      <c r="S39" s="24">
        <f t="shared" si="51"/>
        <v>0</v>
      </c>
      <c r="T39" s="24">
        <f t="shared" si="51"/>
        <v>46.25</v>
      </c>
      <c r="U39" s="24">
        <f t="shared" si="51"/>
        <v>60.75</v>
      </c>
      <c r="V39" s="24">
        <f t="shared" si="51"/>
        <v>53.75</v>
      </c>
      <c r="W39" s="24">
        <f t="shared" si="51"/>
        <v>63.5</v>
      </c>
      <c r="Y39" s="24">
        <f t="shared" ref="Y39:AE39" si="52">AVERAGE(Y8:Y38)</f>
        <v>90.25</v>
      </c>
      <c r="Z39" s="24">
        <f t="shared" si="52"/>
        <v>97.25</v>
      </c>
      <c r="AA39" s="24">
        <f t="shared" si="52"/>
        <v>0</v>
      </c>
      <c r="AB39" s="24">
        <f t="shared" si="52"/>
        <v>34.75</v>
      </c>
      <c r="AC39" s="24">
        <f t="shared" si="52"/>
        <v>34</v>
      </c>
      <c r="AD39" s="24">
        <f t="shared" si="52"/>
        <v>45.75</v>
      </c>
      <c r="AE39" s="24">
        <f t="shared" si="52"/>
        <v>50</v>
      </c>
      <c r="AG39" s="24">
        <f t="shared" ref="AG39:AM39" si="53">AVERAGE(AG8:AG38)</f>
        <v>125</v>
      </c>
      <c r="AH39" s="24">
        <f t="shared" si="53"/>
        <v>97.25</v>
      </c>
      <c r="AI39" s="24">
        <f t="shared" si="53"/>
        <v>0</v>
      </c>
      <c r="AJ39" s="24">
        <f t="shared" si="53"/>
        <v>81</v>
      </c>
      <c r="AK39" s="24">
        <f t="shared" si="53"/>
        <v>94.75</v>
      </c>
      <c r="AL39" s="24">
        <f t="shared" si="53"/>
        <v>99.5</v>
      </c>
      <c r="AM39" s="24">
        <f t="shared" si="53"/>
        <v>113.5</v>
      </c>
      <c r="AO39" s="24">
        <f t="shared" ref="AO39:AU39" si="54">AVERAGE(AO8:AO38)</f>
        <v>25.482500000000002</v>
      </c>
      <c r="AP39" s="24" t="e">
        <f t="shared" si="54"/>
        <v>#DIV/0!</v>
      </c>
      <c r="AQ39" s="24" t="e">
        <f t="shared" si="54"/>
        <v>#DIV/0!</v>
      </c>
      <c r="AR39" s="24">
        <f t="shared" si="54"/>
        <v>18.692499999999999</v>
      </c>
      <c r="AS39" s="24">
        <f t="shared" si="54"/>
        <v>19.107500000000002</v>
      </c>
      <c r="AT39" s="24">
        <f t="shared" si="54"/>
        <v>19.247499999999999</v>
      </c>
      <c r="AU39" s="24">
        <f t="shared" si="54"/>
        <v>19.555</v>
      </c>
      <c r="AW39" s="24">
        <f t="shared" ref="AW39:BC39" si="55">AVERAGE(AW8:AW38)</f>
        <v>26.05</v>
      </c>
      <c r="AX39" s="24">
        <f t="shared" si="55"/>
        <v>27.752499999999998</v>
      </c>
      <c r="AY39" s="24" t="e">
        <f t="shared" si="55"/>
        <v>#DIV/0!</v>
      </c>
      <c r="AZ39" s="24">
        <f t="shared" si="55"/>
        <v>20.58</v>
      </c>
      <c r="BA39" s="24">
        <f t="shared" si="55"/>
        <v>21.017499999999998</v>
      </c>
      <c r="BB39" s="24">
        <f t="shared" si="55"/>
        <v>21.625</v>
      </c>
      <c r="BC39" s="24">
        <f t="shared" si="55"/>
        <v>21.842500000000001</v>
      </c>
      <c r="BE39" s="24">
        <f t="shared" ref="BE39:BK39" si="56">AVERAGE(BE8:BE38)</f>
        <v>25.852499999999999</v>
      </c>
      <c r="BF39" s="24">
        <f t="shared" si="56"/>
        <v>27.752499999999998</v>
      </c>
      <c r="BG39" s="24" t="e">
        <f t="shared" si="56"/>
        <v>#DIV/0!</v>
      </c>
      <c r="BH39" s="24">
        <f t="shared" si="56"/>
        <v>19.505000000000003</v>
      </c>
      <c r="BI39" s="24">
        <f t="shared" si="56"/>
        <v>19.810000000000002</v>
      </c>
      <c r="BJ39" s="24">
        <f t="shared" si="56"/>
        <v>20.337499999999999</v>
      </c>
      <c r="BK39" s="24">
        <f t="shared" si="56"/>
        <v>20.56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1036</v>
      </c>
      <c r="F40" s="24">
        <f t="shared" si="57"/>
        <v>1408</v>
      </c>
      <c r="G40" s="24">
        <f t="shared" si="57"/>
        <v>2444</v>
      </c>
      <c r="H40" s="24">
        <f t="shared" si="57"/>
        <v>20735</v>
      </c>
      <c r="I40" s="24">
        <f t="shared" si="57"/>
        <v>34187</v>
      </c>
      <c r="J40" s="24">
        <f t="shared" si="57"/>
        <v>54922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34.75</v>
      </c>
      <c r="E46" s="34">
        <f t="shared" ref="E46:E52" si="59">HLOOKUP(C46,$Y$7:$AE$39,33,FALSE)</f>
        <v>90.25</v>
      </c>
      <c r="F46" s="34">
        <f t="shared" ref="F46:F52" si="60">HLOOKUP(C46,$AG$7:$AM$39,33,FALSE)</f>
        <v>125</v>
      </c>
      <c r="G46" s="35">
        <f t="shared" ref="G46:G52" si="61">HLOOKUP(C46,$AO$7:$AU$39,33,FALSE)</f>
        <v>25.482500000000002</v>
      </c>
      <c r="H46" s="35">
        <f t="shared" ref="H46:H52" si="62">HLOOKUP(C46,$AW$7:$BC$39,33,FALSE)</f>
        <v>26.05</v>
      </c>
      <c r="I46" s="35">
        <f t="shared" ref="I46:I52" si="63">HLOOKUP(C46,$BE$7:$BK$39,33,FALSE)</f>
        <v>25.852499999999999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97.25</v>
      </c>
      <c r="F47" s="34">
        <f t="shared" si="60"/>
        <v>97.25</v>
      </c>
      <c r="G47" s="35" t="e">
        <f t="shared" si="61"/>
        <v>#DIV/0!</v>
      </c>
      <c r="H47" s="35">
        <f t="shared" si="62"/>
        <v>27.752499999999998</v>
      </c>
      <c r="I47" s="35">
        <f t="shared" si="63"/>
        <v>27.752499999999998</v>
      </c>
    </row>
    <row r="48" spans="2:63" x14ac:dyDescent="0.2">
      <c r="C48" s="24" t="s">
        <v>12</v>
      </c>
      <c r="D48" s="34">
        <f t="shared" si="58"/>
        <v>0</v>
      </c>
      <c r="E48" s="34">
        <f t="shared" si="59"/>
        <v>0</v>
      </c>
      <c r="F48" s="34">
        <f t="shared" si="60"/>
        <v>0</v>
      </c>
      <c r="G48" s="35" t="e">
        <f t="shared" si="61"/>
        <v>#DIV/0!</v>
      </c>
      <c r="H48" s="35" t="e">
        <f t="shared" si="62"/>
        <v>#DIV/0!</v>
      </c>
      <c r="I48" s="35" t="e">
        <f t="shared" si="63"/>
        <v>#DIV/0!</v>
      </c>
    </row>
    <row r="49" spans="3:9" x14ac:dyDescent="0.2">
      <c r="C49" s="24" t="s">
        <v>13</v>
      </c>
      <c r="D49" s="34">
        <f t="shared" si="58"/>
        <v>46.25</v>
      </c>
      <c r="E49" s="34">
        <f t="shared" si="59"/>
        <v>34.75</v>
      </c>
      <c r="F49" s="34">
        <f t="shared" si="60"/>
        <v>81</v>
      </c>
      <c r="G49" s="35">
        <f t="shared" si="61"/>
        <v>18.692499999999999</v>
      </c>
      <c r="H49" s="35">
        <f t="shared" si="62"/>
        <v>20.58</v>
      </c>
      <c r="I49" s="35">
        <f t="shared" si="63"/>
        <v>19.505000000000003</v>
      </c>
    </row>
    <row r="50" spans="3:9" x14ac:dyDescent="0.2">
      <c r="C50" s="24" t="s">
        <v>14</v>
      </c>
      <c r="D50" s="34">
        <f t="shared" si="58"/>
        <v>60.75</v>
      </c>
      <c r="E50" s="34">
        <f t="shared" si="59"/>
        <v>34</v>
      </c>
      <c r="F50" s="34">
        <f t="shared" si="60"/>
        <v>94.75</v>
      </c>
      <c r="G50" s="35">
        <f t="shared" si="61"/>
        <v>19.107500000000002</v>
      </c>
      <c r="H50" s="35">
        <f t="shared" si="62"/>
        <v>21.017499999999998</v>
      </c>
      <c r="I50" s="35">
        <f t="shared" si="63"/>
        <v>19.810000000000002</v>
      </c>
    </row>
    <row r="51" spans="3:9" x14ac:dyDescent="0.2">
      <c r="C51" s="24" t="s">
        <v>16</v>
      </c>
      <c r="D51" s="34">
        <f t="shared" si="58"/>
        <v>53.75</v>
      </c>
      <c r="E51" s="34">
        <f t="shared" si="59"/>
        <v>45.75</v>
      </c>
      <c r="F51" s="34">
        <f t="shared" si="60"/>
        <v>99.5</v>
      </c>
      <c r="G51" s="35">
        <f t="shared" si="61"/>
        <v>19.247499999999999</v>
      </c>
      <c r="H51" s="35">
        <f t="shared" si="62"/>
        <v>21.625</v>
      </c>
      <c r="I51" s="35">
        <f t="shared" si="63"/>
        <v>20.337499999999999</v>
      </c>
    </row>
    <row r="52" spans="3:9" x14ac:dyDescent="0.2">
      <c r="C52" s="24" t="s">
        <v>18</v>
      </c>
      <c r="D52" s="34">
        <f t="shared" si="58"/>
        <v>63.5</v>
      </c>
      <c r="E52" s="34">
        <f t="shared" si="59"/>
        <v>50</v>
      </c>
      <c r="F52" s="34">
        <f t="shared" si="60"/>
        <v>113.5</v>
      </c>
      <c r="G52" s="35">
        <f t="shared" si="61"/>
        <v>19.555</v>
      </c>
      <c r="H52" s="35">
        <f t="shared" si="62"/>
        <v>21.842500000000001</v>
      </c>
      <c r="I52" s="35">
        <f t="shared" si="63"/>
        <v>20.56</v>
      </c>
    </row>
  </sheetData>
  <sheetProtection sheet="1" objects="1" scenarios="1"/>
  <phoneticPr fontId="1" type="noConversion"/>
  <hyperlinks>
    <hyperlink ref="F4" location="Février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3</v>
      </c>
      <c r="C8" s="12" t="str">
        <f t="shared" ref="C8:C38" si="1">IF(B8=1,"Lundi",IF(B8=2,"Mardi",IF(B8=3,"Mercredi",IF(B8=4,"Jeudi",IF(B8=5,"Vendredi",IF(B8=6,"Samedi","Dimanche"))))))</f>
        <v>Mercredi</v>
      </c>
      <c r="D8" s="17">
        <v>42795</v>
      </c>
      <c r="E8" s="52">
        <v>56</v>
      </c>
      <c r="F8" s="53">
        <v>47</v>
      </c>
      <c r="G8" s="19">
        <f t="shared" ref="G8:G38" si="2">SUM(E8:F8)</f>
        <v>103</v>
      </c>
      <c r="H8" s="53">
        <v>995</v>
      </c>
      <c r="I8" s="52">
        <v>945</v>
      </c>
      <c r="J8" s="20">
        <f t="shared" ref="J8:J38" si="3">H8+I8</f>
        <v>1940</v>
      </c>
      <c r="K8" s="21">
        <f t="shared" ref="K8:K38" si="4">IF(E8=0," ",ROUND(H8/E8,2))</f>
        <v>17.77</v>
      </c>
      <c r="L8" s="22">
        <f t="shared" ref="L8:L38" si="5">IF(F8=0," ",ROUND(I8/F8,2))</f>
        <v>20.11</v>
      </c>
      <c r="M8" s="21">
        <f t="shared" ref="M8:M38" si="6">IF(G8=0," ",ROUND(J8/G8,2))</f>
        <v>18.829999999999998</v>
      </c>
      <c r="N8" s="54">
        <v>13.56</v>
      </c>
      <c r="O8" s="22">
        <f t="shared" ref="O8:O38" si="7">IF(M8=" "," ",M8-N8)</f>
        <v>5.2699999999999978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>
        <f t="shared" ref="S8:S38" si="10">IF(C8="Mercredi",E8," ")</f>
        <v>56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>
        <f t="shared" ref="AA8:AA38" si="17">IF(C8="Mercredi",F8," ")</f>
        <v>47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>
        <f t="shared" ref="AI8:AI38" si="24">IF(C8="Mercredi",G8," ")</f>
        <v>103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>
        <f t="shared" ref="AQ8:AQ38" si="31">IF(C8="Mercredi",K8," ")</f>
        <v>17.77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>
        <f t="shared" ref="AY8:AY38" si="38">IF(C8="Mercredi",L8," ")</f>
        <v>20.11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>
        <f t="shared" ref="BG8:BG38" si="45">IF(C8="Mercredi",M8," ")</f>
        <v>18.829999999999998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4</v>
      </c>
      <c r="C9" s="14" t="str">
        <f t="shared" si="1"/>
        <v>Jeudi</v>
      </c>
      <c r="D9" s="17">
        <v>42796</v>
      </c>
      <c r="E9" s="52">
        <v>74</v>
      </c>
      <c r="F9" s="53">
        <v>36</v>
      </c>
      <c r="G9" s="19">
        <f t="shared" si="2"/>
        <v>110</v>
      </c>
      <c r="H9" s="53">
        <v>1436</v>
      </c>
      <c r="I9" s="52">
        <v>691</v>
      </c>
      <c r="J9" s="20">
        <f t="shared" si="3"/>
        <v>2127</v>
      </c>
      <c r="K9" s="21">
        <f t="shared" si="4"/>
        <v>19.41</v>
      </c>
      <c r="L9" s="22">
        <f t="shared" si="5"/>
        <v>19.190000000000001</v>
      </c>
      <c r="M9" s="21">
        <f t="shared" si="6"/>
        <v>19.34</v>
      </c>
      <c r="N9" s="54">
        <v>14.67</v>
      </c>
      <c r="O9" s="22">
        <f t="shared" si="7"/>
        <v>4.67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>
        <f t="shared" si="11"/>
        <v>74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>
        <f t="shared" si="18"/>
        <v>36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>
        <f t="shared" si="25"/>
        <v>110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>
        <f t="shared" si="32"/>
        <v>19.41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>
        <f t="shared" si="39"/>
        <v>19.190000000000001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>
        <f t="shared" si="46"/>
        <v>19.34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5</v>
      </c>
      <c r="C10" s="14" t="str">
        <f t="shared" si="1"/>
        <v>Vendredi</v>
      </c>
      <c r="D10" s="17">
        <v>42797</v>
      </c>
      <c r="E10" s="52">
        <v>73</v>
      </c>
      <c r="F10" s="53">
        <v>57</v>
      </c>
      <c r="G10" s="19">
        <f t="shared" si="2"/>
        <v>130</v>
      </c>
      <c r="H10" s="53">
        <v>1339</v>
      </c>
      <c r="I10" s="52">
        <v>1166</v>
      </c>
      <c r="J10" s="20">
        <f t="shared" si="3"/>
        <v>2505</v>
      </c>
      <c r="K10" s="21">
        <f t="shared" si="4"/>
        <v>18.34</v>
      </c>
      <c r="L10" s="22">
        <f t="shared" si="5"/>
        <v>20.46</v>
      </c>
      <c r="M10" s="21">
        <f t="shared" si="6"/>
        <v>19.27</v>
      </c>
      <c r="N10" s="54">
        <v>13.99</v>
      </c>
      <c r="O10" s="22">
        <f t="shared" si="7"/>
        <v>5.2799999999999994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>
        <f t="shared" si="12"/>
        <v>73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>
        <f t="shared" si="19"/>
        <v>57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>
        <f t="shared" si="26"/>
        <v>130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>
        <f t="shared" si="33"/>
        <v>18.34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>
        <f t="shared" si="40"/>
        <v>20.46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>
        <f t="shared" si="47"/>
        <v>19.27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6</v>
      </c>
      <c r="C11" s="14" t="str">
        <f t="shared" si="1"/>
        <v>Samedi</v>
      </c>
      <c r="D11" s="17">
        <v>42798</v>
      </c>
      <c r="E11" s="52">
        <v>77</v>
      </c>
      <c r="F11" s="53">
        <v>56</v>
      </c>
      <c r="G11" s="19">
        <f t="shared" si="2"/>
        <v>133</v>
      </c>
      <c r="H11" s="53">
        <v>1474</v>
      </c>
      <c r="I11" s="52">
        <v>1051</v>
      </c>
      <c r="J11" s="20">
        <f t="shared" si="3"/>
        <v>2525</v>
      </c>
      <c r="K11" s="21">
        <f t="shared" si="4"/>
        <v>19.14</v>
      </c>
      <c r="L11" s="22">
        <f t="shared" si="5"/>
        <v>18.77</v>
      </c>
      <c r="M11" s="21">
        <f t="shared" si="6"/>
        <v>18.98</v>
      </c>
      <c r="N11" s="54">
        <v>14.78</v>
      </c>
      <c r="O11" s="22">
        <f t="shared" si="7"/>
        <v>4.2000000000000011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>
        <f t="shared" si="13"/>
        <v>77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>
        <f t="shared" si="20"/>
        <v>56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>
        <f t="shared" si="27"/>
        <v>133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>
        <f t="shared" si="34"/>
        <v>19.14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>
        <f t="shared" si="41"/>
        <v>18.77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>
        <f t="shared" si="48"/>
        <v>18.98</v>
      </c>
      <c r="BK11" t="str">
        <f t="shared" si="49"/>
        <v xml:space="preserve"> </v>
      </c>
    </row>
    <row r="12" spans="2:63" x14ac:dyDescent="0.2">
      <c r="B12" s="13">
        <f t="shared" si="0"/>
        <v>7</v>
      </c>
      <c r="C12" s="14" t="str">
        <f t="shared" si="1"/>
        <v>Dimanche</v>
      </c>
      <c r="D12" s="17">
        <v>42799</v>
      </c>
      <c r="E12" s="52">
        <v>52</v>
      </c>
      <c r="F12" s="53">
        <v>112</v>
      </c>
      <c r="G12" s="19">
        <f t="shared" si="2"/>
        <v>164</v>
      </c>
      <c r="H12" s="53">
        <v>788</v>
      </c>
      <c r="I12" s="52">
        <v>3096</v>
      </c>
      <c r="J12" s="20">
        <f t="shared" si="3"/>
        <v>3884</v>
      </c>
      <c r="K12" s="21">
        <f t="shared" si="4"/>
        <v>15.15</v>
      </c>
      <c r="L12" s="22">
        <f t="shared" si="5"/>
        <v>27.64</v>
      </c>
      <c r="M12" s="21">
        <f t="shared" si="6"/>
        <v>23.68</v>
      </c>
      <c r="N12" s="54">
        <v>19.100000000000001</v>
      </c>
      <c r="O12" s="22">
        <f t="shared" si="7"/>
        <v>4.5799999999999983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>
        <f t="shared" si="14"/>
        <v>52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>
        <f t="shared" si="21"/>
        <v>112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>
        <f t="shared" si="28"/>
        <v>164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>
        <f t="shared" si="35"/>
        <v>15.15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>
        <f t="shared" si="42"/>
        <v>27.64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>
        <f t="shared" si="49"/>
        <v>23.68</v>
      </c>
    </row>
    <row r="13" spans="2:63" x14ac:dyDescent="0.2">
      <c r="B13" s="13">
        <f t="shared" si="0"/>
        <v>1</v>
      </c>
      <c r="C13" s="14" t="str">
        <f t="shared" si="1"/>
        <v>Lundi</v>
      </c>
      <c r="D13" s="17">
        <v>42800</v>
      </c>
      <c r="E13" s="52"/>
      <c r="F13" s="53">
        <v>121</v>
      </c>
      <c r="G13" s="19">
        <f t="shared" si="2"/>
        <v>121</v>
      </c>
      <c r="H13" s="53"/>
      <c r="I13" s="52">
        <v>2927</v>
      </c>
      <c r="J13" s="20">
        <f t="shared" si="3"/>
        <v>2927</v>
      </c>
      <c r="K13" s="21" t="str">
        <f t="shared" si="4"/>
        <v xml:space="preserve"> </v>
      </c>
      <c r="L13" s="22">
        <f t="shared" si="5"/>
        <v>24.19</v>
      </c>
      <c r="M13" s="21">
        <f t="shared" si="6"/>
        <v>24.19</v>
      </c>
      <c r="N13" s="54">
        <v>21.9</v>
      </c>
      <c r="O13" s="22">
        <f t="shared" si="7"/>
        <v>2.2900000000000027</v>
      </c>
      <c r="P13">
        <v>7</v>
      </c>
      <c r="Q13">
        <f t="shared" si="8"/>
        <v>0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>
        <f t="shared" si="15"/>
        <v>121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>
        <f t="shared" si="22"/>
        <v>121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>
        <f t="shared" si="36"/>
        <v>24.19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>
        <f t="shared" si="43"/>
        <v>24.19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2</v>
      </c>
      <c r="C14" s="14" t="str">
        <f t="shared" si="1"/>
        <v>Mardi</v>
      </c>
      <c r="D14" s="17">
        <v>42801</v>
      </c>
      <c r="E14" s="52"/>
      <c r="F14" s="53"/>
      <c r="G14" s="19">
        <f t="shared" si="2"/>
        <v>0</v>
      </c>
      <c r="H14" s="53"/>
      <c r="I14" s="52"/>
      <c r="J14" s="20">
        <f t="shared" si="3"/>
        <v>0</v>
      </c>
      <c r="K14" s="21" t="str">
        <f t="shared" si="4"/>
        <v xml:space="preserve"> </v>
      </c>
      <c r="L14" s="22" t="str">
        <f t="shared" si="5"/>
        <v xml:space="preserve"> </v>
      </c>
      <c r="M14" s="21" t="str">
        <f t="shared" si="6"/>
        <v xml:space="preserve"> </v>
      </c>
      <c r="N14" s="54"/>
      <c r="O14" s="22" t="str">
        <f t="shared" si="7"/>
        <v xml:space="preserve"> </v>
      </c>
      <c r="P14">
        <v>8</v>
      </c>
      <c r="Q14" t="str">
        <f t="shared" si="8"/>
        <v xml:space="preserve"> </v>
      </c>
      <c r="R14">
        <f t="shared" si="9"/>
        <v>0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>
        <f t="shared" si="16"/>
        <v>0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>
        <f t="shared" si="23"/>
        <v>0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3</v>
      </c>
      <c r="C15" s="14" t="str">
        <f t="shared" si="1"/>
        <v>Mercredi</v>
      </c>
      <c r="D15" s="17">
        <v>42802</v>
      </c>
      <c r="E15" s="52">
        <v>51</v>
      </c>
      <c r="F15" s="53">
        <v>44</v>
      </c>
      <c r="G15" s="19">
        <f t="shared" si="2"/>
        <v>95</v>
      </c>
      <c r="H15" s="53">
        <v>945</v>
      </c>
      <c r="I15" s="52">
        <v>859</v>
      </c>
      <c r="J15" s="20">
        <f t="shared" si="3"/>
        <v>1804</v>
      </c>
      <c r="K15" s="21">
        <f t="shared" si="4"/>
        <v>18.53</v>
      </c>
      <c r="L15" s="22">
        <f t="shared" si="5"/>
        <v>19.52</v>
      </c>
      <c r="M15" s="21">
        <f t="shared" si="6"/>
        <v>18.989999999999998</v>
      </c>
      <c r="N15" s="54">
        <v>13.89</v>
      </c>
      <c r="O15" s="22">
        <f t="shared" si="7"/>
        <v>5.0999999999999979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>
        <f t="shared" si="10"/>
        <v>51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>
        <f t="shared" si="17"/>
        <v>44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>
        <f t="shared" si="24"/>
        <v>95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>
        <f t="shared" si="31"/>
        <v>18.53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>
        <f t="shared" si="38"/>
        <v>19.52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>
        <f t="shared" si="45"/>
        <v>18.989999999999998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4</v>
      </c>
      <c r="C16" s="14" t="str">
        <f t="shared" si="1"/>
        <v>Jeudi</v>
      </c>
      <c r="D16" s="17">
        <v>42803</v>
      </c>
      <c r="E16" s="52">
        <v>73</v>
      </c>
      <c r="F16" s="53">
        <v>39</v>
      </c>
      <c r="G16" s="19">
        <f t="shared" si="2"/>
        <v>112</v>
      </c>
      <c r="H16" s="53">
        <v>1436</v>
      </c>
      <c r="I16" s="52">
        <v>691</v>
      </c>
      <c r="J16" s="20">
        <f t="shared" si="3"/>
        <v>2127</v>
      </c>
      <c r="K16" s="21">
        <f t="shared" si="4"/>
        <v>19.670000000000002</v>
      </c>
      <c r="L16" s="22">
        <f t="shared" si="5"/>
        <v>17.72</v>
      </c>
      <c r="M16" s="21">
        <f t="shared" si="6"/>
        <v>18.989999999999998</v>
      </c>
      <c r="N16" s="54">
        <v>14.22</v>
      </c>
      <c r="O16" s="22">
        <f t="shared" si="7"/>
        <v>4.7699999999999978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>
        <f t="shared" si="11"/>
        <v>73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>
        <f t="shared" si="18"/>
        <v>39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>
        <f t="shared" si="25"/>
        <v>112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>
        <f t="shared" si="32"/>
        <v>19.670000000000002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>
        <f t="shared" si="39"/>
        <v>17.72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>
        <f t="shared" si="46"/>
        <v>18.989999999999998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5</v>
      </c>
      <c r="C17" s="14" t="str">
        <f t="shared" si="1"/>
        <v>Vendredi</v>
      </c>
      <c r="D17" s="17">
        <v>42804</v>
      </c>
      <c r="E17" s="52">
        <v>72</v>
      </c>
      <c r="F17" s="53">
        <v>57</v>
      </c>
      <c r="G17" s="19">
        <f t="shared" si="2"/>
        <v>129</v>
      </c>
      <c r="H17" s="53">
        <v>1228</v>
      </c>
      <c r="I17" s="52">
        <v>1166</v>
      </c>
      <c r="J17" s="20">
        <f t="shared" si="3"/>
        <v>2394</v>
      </c>
      <c r="K17" s="21">
        <f t="shared" si="4"/>
        <v>17.059999999999999</v>
      </c>
      <c r="L17" s="22">
        <f t="shared" si="5"/>
        <v>20.46</v>
      </c>
      <c r="M17" s="21">
        <f t="shared" si="6"/>
        <v>18.559999999999999</v>
      </c>
      <c r="N17" s="54">
        <v>14.67</v>
      </c>
      <c r="O17" s="22">
        <f t="shared" si="7"/>
        <v>3.8899999999999988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>
        <f t="shared" si="12"/>
        <v>72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>
        <f t="shared" si="19"/>
        <v>57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>
        <f t="shared" si="26"/>
        <v>129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>
        <f t="shared" si="33"/>
        <v>17.059999999999999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>
        <f t="shared" si="40"/>
        <v>20.46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>
        <f t="shared" si="47"/>
        <v>18.559999999999999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6</v>
      </c>
      <c r="C18" s="14" t="str">
        <f t="shared" si="1"/>
        <v>Samedi</v>
      </c>
      <c r="D18" s="17">
        <v>42805</v>
      </c>
      <c r="E18" s="52">
        <v>79</v>
      </c>
      <c r="F18" s="53">
        <v>56</v>
      </c>
      <c r="G18" s="19">
        <f t="shared" si="2"/>
        <v>135</v>
      </c>
      <c r="H18" s="53">
        <v>1453</v>
      </c>
      <c r="I18" s="52">
        <v>1086</v>
      </c>
      <c r="J18" s="20">
        <f t="shared" si="3"/>
        <v>2539</v>
      </c>
      <c r="K18" s="21">
        <f t="shared" si="4"/>
        <v>18.39</v>
      </c>
      <c r="L18" s="22">
        <f t="shared" si="5"/>
        <v>19.39</v>
      </c>
      <c r="M18" s="21">
        <f t="shared" si="6"/>
        <v>18.809999999999999</v>
      </c>
      <c r="N18" s="54">
        <v>14.34</v>
      </c>
      <c r="O18" s="22">
        <f t="shared" si="7"/>
        <v>4.4699999999999989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>
        <f t="shared" si="13"/>
        <v>79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>
        <f t="shared" si="20"/>
        <v>56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>
        <f t="shared" si="27"/>
        <v>135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>
        <f t="shared" si="34"/>
        <v>18.39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>
        <f t="shared" si="41"/>
        <v>19.39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>
        <f t="shared" si="48"/>
        <v>18.809999999999999</v>
      </c>
      <c r="BK18" t="str">
        <f t="shared" si="49"/>
        <v xml:space="preserve"> </v>
      </c>
    </row>
    <row r="19" spans="2:63" x14ac:dyDescent="0.2">
      <c r="B19" s="13">
        <f t="shared" si="0"/>
        <v>7</v>
      </c>
      <c r="C19" s="14" t="str">
        <f t="shared" si="1"/>
        <v>Dimanche</v>
      </c>
      <c r="D19" s="17">
        <v>42806</v>
      </c>
      <c r="E19" s="52">
        <v>54</v>
      </c>
      <c r="F19" s="53">
        <v>111</v>
      </c>
      <c r="G19" s="19">
        <f t="shared" si="2"/>
        <v>165</v>
      </c>
      <c r="H19" s="53">
        <v>794</v>
      </c>
      <c r="I19" s="52">
        <v>3028</v>
      </c>
      <c r="J19" s="20">
        <f t="shared" si="3"/>
        <v>3822</v>
      </c>
      <c r="K19" s="21">
        <f t="shared" si="4"/>
        <v>14.7</v>
      </c>
      <c r="L19" s="22">
        <f t="shared" si="5"/>
        <v>27.28</v>
      </c>
      <c r="M19" s="21">
        <f t="shared" si="6"/>
        <v>23.16</v>
      </c>
      <c r="N19" s="54">
        <v>19.45</v>
      </c>
      <c r="O19" s="22">
        <f t="shared" si="7"/>
        <v>3.7100000000000009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>
        <f t="shared" si="14"/>
        <v>54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>
        <f t="shared" si="21"/>
        <v>111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>
        <f t="shared" si="28"/>
        <v>165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>
        <f t="shared" si="35"/>
        <v>14.7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>
        <f t="shared" si="42"/>
        <v>27.28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>
        <f t="shared" si="49"/>
        <v>23.16</v>
      </c>
    </row>
    <row r="20" spans="2:63" x14ac:dyDescent="0.2">
      <c r="B20" s="13">
        <f t="shared" si="0"/>
        <v>1</v>
      </c>
      <c r="C20" s="14" t="str">
        <f t="shared" si="1"/>
        <v>Lundi</v>
      </c>
      <c r="D20" s="17">
        <v>42807</v>
      </c>
      <c r="E20" s="52"/>
      <c r="F20" s="53">
        <v>116</v>
      </c>
      <c r="G20" s="19">
        <f t="shared" si="2"/>
        <v>116</v>
      </c>
      <c r="H20" s="53"/>
      <c r="I20" s="52">
        <v>3067</v>
      </c>
      <c r="J20" s="20">
        <f t="shared" si="3"/>
        <v>3067</v>
      </c>
      <c r="K20" s="21" t="str">
        <f t="shared" si="4"/>
        <v xml:space="preserve"> </v>
      </c>
      <c r="L20" s="22">
        <f t="shared" si="5"/>
        <v>26.44</v>
      </c>
      <c r="M20" s="21">
        <f t="shared" si="6"/>
        <v>26.44</v>
      </c>
      <c r="N20" s="54">
        <v>21.99</v>
      </c>
      <c r="O20" s="22">
        <f t="shared" si="7"/>
        <v>4.4500000000000028</v>
      </c>
      <c r="P20">
        <v>14</v>
      </c>
      <c r="Q20">
        <f t="shared" si="8"/>
        <v>0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>
        <f t="shared" si="15"/>
        <v>116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>
        <f t="shared" si="22"/>
        <v>116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>
        <f t="shared" si="36"/>
        <v>26.44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>
        <f t="shared" si="43"/>
        <v>26.44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2</v>
      </c>
      <c r="C21" s="14" t="str">
        <f t="shared" si="1"/>
        <v>Mardi</v>
      </c>
      <c r="D21" s="17">
        <v>42808</v>
      </c>
      <c r="E21" s="52"/>
      <c r="F21" s="53"/>
      <c r="G21" s="19">
        <f t="shared" si="2"/>
        <v>0</v>
      </c>
      <c r="H21" s="53"/>
      <c r="I21" s="52"/>
      <c r="J21" s="20">
        <f t="shared" si="3"/>
        <v>0</v>
      </c>
      <c r="K21" s="21" t="str">
        <f t="shared" si="4"/>
        <v xml:space="preserve"> </v>
      </c>
      <c r="L21" s="22" t="str">
        <f t="shared" si="5"/>
        <v xml:space="preserve"> </v>
      </c>
      <c r="M21" s="21" t="str">
        <f t="shared" si="6"/>
        <v xml:space="preserve"> </v>
      </c>
      <c r="N21" s="54"/>
      <c r="O21" s="22" t="str">
        <f t="shared" si="7"/>
        <v xml:space="preserve"> </v>
      </c>
      <c r="P21">
        <v>15</v>
      </c>
      <c r="Q21" t="str">
        <f t="shared" si="8"/>
        <v xml:space="preserve"> </v>
      </c>
      <c r="R21">
        <f t="shared" si="9"/>
        <v>0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>
        <f t="shared" si="16"/>
        <v>0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>
        <f t="shared" si="23"/>
        <v>0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3</v>
      </c>
      <c r="C22" s="14" t="str">
        <f t="shared" si="1"/>
        <v>Mercredi</v>
      </c>
      <c r="D22" s="17">
        <v>42809</v>
      </c>
      <c r="E22" s="52">
        <v>54</v>
      </c>
      <c r="F22" s="53">
        <v>45</v>
      </c>
      <c r="G22" s="19">
        <f t="shared" si="2"/>
        <v>99</v>
      </c>
      <c r="H22" s="53">
        <v>1061</v>
      </c>
      <c r="I22" s="52">
        <v>859</v>
      </c>
      <c r="J22" s="20">
        <f t="shared" si="3"/>
        <v>1920</v>
      </c>
      <c r="K22" s="21">
        <f t="shared" si="4"/>
        <v>19.649999999999999</v>
      </c>
      <c r="L22" s="22">
        <f t="shared" si="5"/>
        <v>19.09</v>
      </c>
      <c r="M22" s="21">
        <f t="shared" si="6"/>
        <v>19.39</v>
      </c>
      <c r="N22" s="54">
        <v>14.02</v>
      </c>
      <c r="O22" s="22">
        <f t="shared" si="7"/>
        <v>5.370000000000001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>
        <f t="shared" si="10"/>
        <v>54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>
        <f t="shared" si="17"/>
        <v>45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>
        <f t="shared" si="24"/>
        <v>99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>
        <f t="shared" si="31"/>
        <v>19.649999999999999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>
        <f t="shared" si="38"/>
        <v>19.09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>
        <f t="shared" si="45"/>
        <v>19.39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4</v>
      </c>
      <c r="C23" s="14" t="str">
        <f t="shared" si="1"/>
        <v>Jeudi</v>
      </c>
      <c r="D23" s="17">
        <v>42810</v>
      </c>
      <c r="E23" s="52">
        <v>78</v>
      </c>
      <c r="F23" s="53">
        <v>31</v>
      </c>
      <c r="G23" s="19">
        <f t="shared" si="2"/>
        <v>109</v>
      </c>
      <c r="H23" s="53">
        <v>1436</v>
      </c>
      <c r="I23" s="52">
        <v>691</v>
      </c>
      <c r="J23" s="20">
        <f t="shared" si="3"/>
        <v>2127</v>
      </c>
      <c r="K23" s="21">
        <f t="shared" si="4"/>
        <v>18.41</v>
      </c>
      <c r="L23" s="22">
        <f t="shared" si="5"/>
        <v>22.29</v>
      </c>
      <c r="M23" s="21">
        <f t="shared" si="6"/>
        <v>19.510000000000002</v>
      </c>
      <c r="N23" s="54">
        <v>14.34</v>
      </c>
      <c r="O23" s="22">
        <f t="shared" si="7"/>
        <v>5.1700000000000017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>
        <f t="shared" si="11"/>
        <v>78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>
        <f t="shared" si="18"/>
        <v>31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>
        <f t="shared" si="25"/>
        <v>109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>
        <f t="shared" si="32"/>
        <v>18.41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>
        <f t="shared" si="39"/>
        <v>22.29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>
        <f t="shared" si="46"/>
        <v>19.510000000000002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5</v>
      </c>
      <c r="C24" s="14" t="str">
        <f t="shared" si="1"/>
        <v>Vendredi</v>
      </c>
      <c r="D24" s="17">
        <v>42811</v>
      </c>
      <c r="E24" s="52">
        <v>79</v>
      </c>
      <c r="F24" s="53">
        <v>52</v>
      </c>
      <c r="G24" s="19">
        <f t="shared" si="2"/>
        <v>131</v>
      </c>
      <c r="H24" s="53">
        <v>1199</v>
      </c>
      <c r="I24" s="52">
        <v>1166</v>
      </c>
      <c r="J24" s="20">
        <f t="shared" si="3"/>
        <v>2365</v>
      </c>
      <c r="K24" s="21">
        <f t="shared" si="4"/>
        <v>15.18</v>
      </c>
      <c r="L24" s="22">
        <f t="shared" si="5"/>
        <v>22.42</v>
      </c>
      <c r="M24" s="21">
        <f t="shared" si="6"/>
        <v>18.05</v>
      </c>
      <c r="N24" s="54">
        <v>14.67</v>
      </c>
      <c r="O24" s="22">
        <f t="shared" si="7"/>
        <v>3.3800000000000008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>
        <f t="shared" si="12"/>
        <v>79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>
        <f t="shared" si="19"/>
        <v>52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>
        <f t="shared" si="26"/>
        <v>131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>
        <f t="shared" si="33"/>
        <v>15.18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>
        <f t="shared" si="40"/>
        <v>22.42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>
        <f t="shared" si="47"/>
        <v>18.05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6</v>
      </c>
      <c r="C25" s="14" t="str">
        <f t="shared" si="1"/>
        <v>Samedi</v>
      </c>
      <c r="D25" s="17">
        <v>42812</v>
      </c>
      <c r="E25" s="52">
        <v>76</v>
      </c>
      <c r="F25" s="53">
        <v>51</v>
      </c>
      <c r="G25" s="19">
        <f t="shared" si="2"/>
        <v>127</v>
      </c>
      <c r="H25" s="53">
        <v>1474</v>
      </c>
      <c r="I25" s="52">
        <v>1086</v>
      </c>
      <c r="J25" s="20">
        <f t="shared" si="3"/>
        <v>2560</v>
      </c>
      <c r="K25" s="21">
        <f t="shared" si="4"/>
        <v>19.39</v>
      </c>
      <c r="L25" s="22">
        <f t="shared" si="5"/>
        <v>21.29</v>
      </c>
      <c r="M25" s="21">
        <f t="shared" si="6"/>
        <v>20.16</v>
      </c>
      <c r="N25" s="54">
        <v>14.32</v>
      </c>
      <c r="O25" s="22">
        <f t="shared" si="7"/>
        <v>5.84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>
        <f t="shared" si="13"/>
        <v>76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>
        <f t="shared" si="20"/>
        <v>51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>
        <f t="shared" si="27"/>
        <v>127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>
        <f t="shared" si="34"/>
        <v>19.39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>
        <f t="shared" si="41"/>
        <v>21.29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>
        <f t="shared" si="48"/>
        <v>20.16</v>
      </c>
      <c r="BK25" t="str">
        <f t="shared" si="49"/>
        <v xml:space="preserve"> </v>
      </c>
    </row>
    <row r="26" spans="2:63" x14ac:dyDescent="0.2">
      <c r="B26" s="13">
        <f t="shared" si="0"/>
        <v>7</v>
      </c>
      <c r="C26" s="14" t="str">
        <f t="shared" si="1"/>
        <v>Dimanche</v>
      </c>
      <c r="D26" s="17">
        <v>42813</v>
      </c>
      <c r="E26" s="52">
        <v>50</v>
      </c>
      <c r="F26" s="53">
        <v>105</v>
      </c>
      <c r="G26" s="19">
        <f t="shared" si="2"/>
        <v>155</v>
      </c>
      <c r="H26" s="53">
        <v>812</v>
      </c>
      <c r="I26" s="52">
        <v>3096</v>
      </c>
      <c r="J26" s="20">
        <f t="shared" si="3"/>
        <v>3908</v>
      </c>
      <c r="K26" s="21">
        <f t="shared" si="4"/>
        <v>16.239999999999998</v>
      </c>
      <c r="L26" s="22">
        <f t="shared" si="5"/>
        <v>29.49</v>
      </c>
      <c r="M26" s="21">
        <f t="shared" si="6"/>
        <v>25.21</v>
      </c>
      <c r="N26" s="54">
        <v>19.559999999999999</v>
      </c>
      <c r="O26" s="22">
        <f t="shared" si="7"/>
        <v>5.6500000000000021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>
        <f t="shared" si="14"/>
        <v>50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>
        <f t="shared" si="21"/>
        <v>105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>
        <f t="shared" si="28"/>
        <v>155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>
        <f t="shared" si="35"/>
        <v>16.239999999999998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>
        <f t="shared" si="42"/>
        <v>29.49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>
        <f t="shared" si="49"/>
        <v>25.21</v>
      </c>
    </row>
    <row r="27" spans="2:63" x14ac:dyDescent="0.2">
      <c r="B27" s="13">
        <f t="shared" si="0"/>
        <v>1</v>
      </c>
      <c r="C27" s="14" t="str">
        <f t="shared" si="1"/>
        <v>Lundi</v>
      </c>
      <c r="D27" s="17">
        <v>42814</v>
      </c>
      <c r="E27" s="52"/>
      <c r="F27" s="53">
        <v>117</v>
      </c>
      <c r="G27" s="19">
        <f t="shared" si="2"/>
        <v>117</v>
      </c>
      <c r="H27" s="53"/>
      <c r="I27" s="52">
        <v>2927</v>
      </c>
      <c r="J27" s="20">
        <f t="shared" si="3"/>
        <v>2927</v>
      </c>
      <c r="K27" s="21" t="str">
        <f t="shared" si="4"/>
        <v xml:space="preserve"> </v>
      </c>
      <c r="L27" s="22">
        <f t="shared" si="5"/>
        <v>25.02</v>
      </c>
      <c r="M27" s="21">
        <f t="shared" si="6"/>
        <v>25.02</v>
      </c>
      <c r="N27" s="54">
        <v>22.4</v>
      </c>
      <c r="O27" s="22">
        <f t="shared" si="7"/>
        <v>2.620000000000001</v>
      </c>
      <c r="P27">
        <v>21</v>
      </c>
      <c r="Q27">
        <f t="shared" si="8"/>
        <v>0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>
        <f t="shared" si="15"/>
        <v>117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>
        <f t="shared" si="22"/>
        <v>117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>
        <f t="shared" si="36"/>
        <v>25.02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>
        <f t="shared" si="43"/>
        <v>25.02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2</v>
      </c>
      <c r="C28" s="14" t="str">
        <f t="shared" si="1"/>
        <v>Mardi</v>
      </c>
      <c r="D28" s="17">
        <v>42815</v>
      </c>
      <c r="E28" s="52"/>
      <c r="F28" s="53"/>
      <c r="G28" s="19">
        <f t="shared" si="2"/>
        <v>0</v>
      </c>
      <c r="H28" s="53"/>
      <c r="I28" s="52"/>
      <c r="J28" s="20">
        <f t="shared" si="3"/>
        <v>0</v>
      </c>
      <c r="K28" s="21" t="str">
        <f t="shared" si="4"/>
        <v xml:space="preserve"> </v>
      </c>
      <c r="L28" s="22" t="str">
        <f t="shared" si="5"/>
        <v xml:space="preserve"> </v>
      </c>
      <c r="M28" s="21" t="str">
        <f t="shared" si="6"/>
        <v xml:space="preserve"> </v>
      </c>
      <c r="N28" s="54"/>
      <c r="O28" s="22" t="str">
        <f t="shared" si="7"/>
        <v xml:space="preserve"> </v>
      </c>
      <c r="P28">
        <v>22</v>
      </c>
      <c r="Q28" t="str">
        <f t="shared" si="8"/>
        <v xml:space="preserve"> </v>
      </c>
      <c r="R28">
        <f t="shared" si="9"/>
        <v>0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>
        <f t="shared" si="16"/>
        <v>0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>
        <f t="shared" si="23"/>
        <v>0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3</v>
      </c>
      <c r="C29" s="14" t="str">
        <f t="shared" si="1"/>
        <v>Mercredi</v>
      </c>
      <c r="D29" s="17">
        <v>42816</v>
      </c>
      <c r="E29" s="52">
        <v>57</v>
      </c>
      <c r="F29" s="53">
        <v>48</v>
      </c>
      <c r="G29" s="19">
        <f t="shared" si="2"/>
        <v>105</v>
      </c>
      <c r="H29" s="53">
        <v>983</v>
      </c>
      <c r="I29" s="52">
        <v>945</v>
      </c>
      <c r="J29" s="20">
        <f t="shared" si="3"/>
        <v>1928</v>
      </c>
      <c r="K29" s="21">
        <f t="shared" si="4"/>
        <v>17.25</v>
      </c>
      <c r="L29" s="22">
        <f t="shared" si="5"/>
        <v>19.690000000000001</v>
      </c>
      <c r="M29" s="21">
        <f t="shared" si="6"/>
        <v>18.36</v>
      </c>
      <c r="N29" s="54">
        <v>13.98</v>
      </c>
      <c r="O29" s="22">
        <f t="shared" si="7"/>
        <v>4.379999999999999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>
        <f t="shared" si="10"/>
        <v>57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>
        <f t="shared" si="17"/>
        <v>48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>
        <f t="shared" si="24"/>
        <v>105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>
        <f t="shared" si="31"/>
        <v>17.25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>
        <f t="shared" si="38"/>
        <v>19.690000000000001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>
        <f t="shared" si="45"/>
        <v>18.36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4</v>
      </c>
      <c r="C30" s="14" t="str">
        <f t="shared" si="1"/>
        <v>Jeudi</v>
      </c>
      <c r="D30" s="17">
        <v>42817</v>
      </c>
      <c r="E30" s="52">
        <v>71</v>
      </c>
      <c r="F30" s="53">
        <v>32</v>
      </c>
      <c r="G30" s="19">
        <f t="shared" si="2"/>
        <v>103</v>
      </c>
      <c r="H30" s="53">
        <v>1398</v>
      </c>
      <c r="I30" s="52">
        <v>732</v>
      </c>
      <c r="J30" s="20">
        <f t="shared" si="3"/>
        <v>2130</v>
      </c>
      <c r="K30" s="21">
        <f t="shared" si="4"/>
        <v>19.690000000000001</v>
      </c>
      <c r="L30" s="22">
        <f t="shared" si="5"/>
        <v>22.88</v>
      </c>
      <c r="M30" s="21">
        <f t="shared" si="6"/>
        <v>20.68</v>
      </c>
      <c r="N30" s="54">
        <v>14.22</v>
      </c>
      <c r="O30" s="22">
        <f t="shared" si="7"/>
        <v>6.4599999999999991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>
        <f t="shared" si="11"/>
        <v>71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>
        <f t="shared" si="18"/>
        <v>32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>
        <f t="shared" si="25"/>
        <v>103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>
        <f t="shared" si="32"/>
        <v>19.690000000000001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>
        <f t="shared" si="39"/>
        <v>22.88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>
        <f t="shared" si="46"/>
        <v>20.68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5</v>
      </c>
      <c r="C31" s="14" t="str">
        <f t="shared" si="1"/>
        <v>Vendredi</v>
      </c>
      <c r="D31" s="17">
        <v>42818</v>
      </c>
      <c r="E31" s="52">
        <v>74</v>
      </c>
      <c r="F31" s="53">
        <v>49</v>
      </c>
      <c r="G31" s="19">
        <f t="shared" si="2"/>
        <v>123</v>
      </c>
      <c r="H31" s="53">
        <v>1267</v>
      </c>
      <c r="I31" s="52">
        <v>1187</v>
      </c>
      <c r="J31" s="20">
        <f t="shared" si="3"/>
        <v>2454</v>
      </c>
      <c r="K31" s="21">
        <f t="shared" si="4"/>
        <v>17.12</v>
      </c>
      <c r="L31" s="22">
        <f t="shared" si="5"/>
        <v>24.22</v>
      </c>
      <c r="M31" s="21">
        <f t="shared" si="6"/>
        <v>19.95</v>
      </c>
      <c r="N31" s="54">
        <v>14.78</v>
      </c>
      <c r="O31" s="22">
        <f t="shared" si="7"/>
        <v>5.17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>
        <f t="shared" si="12"/>
        <v>74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>
        <f t="shared" si="19"/>
        <v>49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>
        <f t="shared" si="26"/>
        <v>123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>
        <f t="shared" si="33"/>
        <v>17.12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>
        <f t="shared" si="40"/>
        <v>24.22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>
        <f t="shared" si="47"/>
        <v>19.95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6</v>
      </c>
      <c r="C32" s="14" t="str">
        <f t="shared" si="1"/>
        <v>Samedi</v>
      </c>
      <c r="D32" s="17">
        <v>42819</v>
      </c>
      <c r="E32" s="52">
        <v>73</v>
      </c>
      <c r="F32" s="53">
        <v>54</v>
      </c>
      <c r="G32" s="19">
        <f t="shared" si="2"/>
        <v>127</v>
      </c>
      <c r="H32" s="53">
        <v>1540</v>
      </c>
      <c r="I32" s="52">
        <v>1045</v>
      </c>
      <c r="J32" s="20">
        <f t="shared" si="3"/>
        <v>2585</v>
      </c>
      <c r="K32" s="21">
        <f t="shared" si="4"/>
        <v>21.1</v>
      </c>
      <c r="L32" s="22">
        <f t="shared" si="5"/>
        <v>19.350000000000001</v>
      </c>
      <c r="M32" s="21">
        <f t="shared" si="6"/>
        <v>20.350000000000001</v>
      </c>
      <c r="N32" s="54">
        <v>14.89</v>
      </c>
      <c r="O32" s="22">
        <f t="shared" si="7"/>
        <v>5.4600000000000009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>
        <f t="shared" si="13"/>
        <v>73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>
        <f t="shared" si="20"/>
        <v>54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>
        <f t="shared" si="27"/>
        <v>127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>
        <f t="shared" si="34"/>
        <v>21.1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>
        <f t="shared" si="41"/>
        <v>19.350000000000001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>
        <f t="shared" si="48"/>
        <v>20.350000000000001</v>
      </c>
      <c r="BK32" t="str">
        <f t="shared" si="49"/>
        <v xml:space="preserve"> </v>
      </c>
    </row>
    <row r="33" spans="2:63" x14ac:dyDescent="0.2">
      <c r="B33" s="13">
        <f t="shared" si="0"/>
        <v>7</v>
      </c>
      <c r="C33" s="14" t="str">
        <f t="shared" si="1"/>
        <v>Dimanche</v>
      </c>
      <c r="D33" s="17">
        <v>42820</v>
      </c>
      <c r="E33" s="52">
        <v>51</v>
      </c>
      <c r="F33" s="53">
        <v>116</v>
      </c>
      <c r="G33" s="19">
        <f t="shared" si="2"/>
        <v>167</v>
      </c>
      <c r="H33" s="53">
        <v>794</v>
      </c>
      <c r="I33" s="52">
        <v>3129</v>
      </c>
      <c r="J33" s="20">
        <f t="shared" si="3"/>
        <v>3923</v>
      </c>
      <c r="K33" s="21">
        <f t="shared" si="4"/>
        <v>15.57</v>
      </c>
      <c r="L33" s="22">
        <f t="shared" si="5"/>
        <v>26.97</v>
      </c>
      <c r="M33" s="21">
        <f t="shared" si="6"/>
        <v>23.49</v>
      </c>
      <c r="N33" s="54">
        <v>19.45</v>
      </c>
      <c r="O33" s="22">
        <f t="shared" si="7"/>
        <v>4.0399999999999991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>
        <f t="shared" si="14"/>
        <v>51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>
        <f t="shared" si="21"/>
        <v>116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>
        <f t="shared" si="28"/>
        <v>167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>
        <f t="shared" si="35"/>
        <v>15.57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>
        <f t="shared" si="42"/>
        <v>26.97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>
        <f t="shared" si="49"/>
        <v>23.49</v>
      </c>
    </row>
    <row r="34" spans="2:63" x14ac:dyDescent="0.2">
      <c r="B34" s="13">
        <f t="shared" si="0"/>
        <v>1</v>
      </c>
      <c r="C34" s="14" t="str">
        <f t="shared" si="1"/>
        <v>Lundi</v>
      </c>
      <c r="D34" s="17">
        <v>42821</v>
      </c>
      <c r="E34" s="52"/>
      <c r="F34" s="53">
        <v>123</v>
      </c>
      <c r="G34" s="19">
        <f t="shared" si="2"/>
        <v>123</v>
      </c>
      <c r="H34" s="53"/>
      <c r="I34" s="52">
        <v>2867</v>
      </c>
      <c r="J34" s="20">
        <f t="shared" si="3"/>
        <v>2867</v>
      </c>
      <c r="K34" s="21" t="str">
        <f t="shared" si="4"/>
        <v xml:space="preserve"> </v>
      </c>
      <c r="L34" s="22">
        <f t="shared" si="5"/>
        <v>23.31</v>
      </c>
      <c r="M34" s="21">
        <f t="shared" si="6"/>
        <v>23.31</v>
      </c>
      <c r="N34" s="54">
        <v>22.45</v>
      </c>
      <c r="O34" s="22">
        <f t="shared" si="7"/>
        <v>0.85999999999999943</v>
      </c>
      <c r="P34">
        <v>28</v>
      </c>
      <c r="Q34">
        <f t="shared" si="8"/>
        <v>0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>
        <f t="shared" si="15"/>
        <v>123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>
        <f t="shared" si="22"/>
        <v>123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>
        <f t="shared" si="36"/>
        <v>23.31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>
        <f t="shared" si="43"/>
        <v>23.31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2</v>
      </c>
      <c r="C35" s="14" t="str">
        <f t="shared" si="1"/>
        <v>Mardi</v>
      </c>
      <c r="D35" s="17">
        <v>42822</v>
      </c>
      <c r="E35" s="52"/>
      <c r="F35" s="53"/>
      <c r="G35" s="19">
        <f t="shared" si="2"/>
        <v>0</v>
      </c>
      <c r="H35" s="53"/>
      <c r="I35" s="52"/>
      <c r="J35" s="20">
        <f t="shared" si="3"/>
        <v>0</v>
      </c>
      <c r="K35" s="21" t="str">
        <f t="shared" si="4"/>
        <v xml:space="preserve"> </v>
      </c>
      <c r="L35" s="22" t="str">
        <f t="shared" si="5"/>
        <v xml:space="preserve"> </v>
      </c>
      <c r="M35" s="21" t="str">
        <f t="shared" si="6"/>
        <v xml:space="preserve"> </v>
      </c>
      <c r="N35" s="54"/>
      <c r="O35" s="22" t="str">
        <f t="shared" si="7"/>
        <v xml:space="preserve"> </v>
      </c>
      <c r="P35">
        <v>29</v>
      </c>
      <c r="Q35" t="str">
        <f t="shared" si="8"/>
        <v xml:space="preserve"> </v>
      </c>
      <c r="R35">
        <f t="shared" si="9"/>
        <v>0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>
        <f t="shared" si="16"/>
        <v>0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>
        <f t="shared" si="23"/>
        <v>0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3</v>
      </c>
      <c r="C36" s="14" t="str">
        <f t="shared" si="1"/>
        <v>Mercredi</v>
      </c>
      <c r="D36" s="17">
        <v>42823</v>
      </c>
      <c r="E36" s="52">
        <v>54</v>
      </c>
      <c r="F36" s="53">
        <v>42</v>
      </c>
      <c r="G36" s="19">
        <f t="shared" si="2"/>
        <v>96</v>
      </c>
      <c r="H36" s="53">
        <v>1123</v>
      </c>
      <c r="I36" s="52">
        <v>877</v>
      </c>
      <c r="J36" s="20">
        <f t="shared" si="3"/>
        <v>2000</v>
      </c>
      <c r="K36" s="21">
        <f t="shared" si="4"/>
        <v>20.8</v>
      </c>
      <c r="L36" s="22">
        <f t="shared" si="5"/>
        <v>20.88</v>
      </c>
      <c r="M36" s="21">
        <f t="shared" si="6"/>
        <v>20.83</v>
      </c>
      <c r="N36" s="54">
        <v>14.87</v>
      </c>
      <c r="O36" s="22">
        <f t="shared" si="7"/>
        <v>5.9599999999999991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>
        <f t="shared" si="10"/>
        <v>54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>
        <f t="shared" si="17"/>
        <v>42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>
        <f t="shared" si="24"/>
        <v>96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>
        <f t="shared" si="31"/>
        <v>20.8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>
        <f t="shared" si="38"/>
        <v>20.88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>
        <f t="shared" si="45"/>
        <v>20.83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4</v>
      </c>
      <c r="C37" s="14" t="str">
        <f t="shared" si="1"/>
        <v>Jeudi</v>
      </c>
      <c r="D37" s="17">
        <v>42824</v>
      </c>
      <c r="E37" s="52">
        <v>69</v>
      </c>
      <c r="F37" s="53">
        <v>31</v>
      </c>
      <c r="G37" s="19">
        <f t="shared" si="2"/>
        <v>100</v>
      </c>
      <c r="H37" s="53">
        <v>1025</v>
      </c>
      <c r="I37" s="52">
        <v>788</v>
      </c>
      <c r="J37" s="20">
        <f t="shared" si="3"/>
        <v>1813</v>
      </c>
      <c r="K37" s="21">
        <f t="shared" si="4"/>
        <v>14.86</v>
      </c>
      <c r="L37" s="22">
        <f t="shared" si="5"/>
        <v>25.42</v>
      </c>
      <c r="M37" s="21">
        <f t="shared" si="6"/>
        <v>18.13</v>
      </c>
      <c r="N37" s="54">
        <v>14.65</v>
      </c>
      <c r="O37" s="22">
        <f t="shared" si="7"/>
        <v>3.4799999999999986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>
        <f t="shared" si="11"/>
        <v>69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>
        <f t="shared" si="18"/>
        <v>31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>
        <f t="shared" si="25"/>
        <v>100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>
        <f t="shared" si="32"/>
        <v>14.86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>
        <f t="shared" si="39"/>
        <v>25.42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>
        <f t="shared" si="46"/>
        <v>18.13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5">
        <f t="shared" si="0"/>
        <v>5</v>
      </c>
      <c r="C38" s="16" t="str">
        <f t="shared" si="1"/>
        <v>Vendredi</v>
      </c>
      <c r="D38" s="17">
        <v>42825</v>
      </c>
      <c r="E38" s="52">
        <v>72</v>
      </c>
      <c r="F38" s="53">
        <v>51</v>
      </c>
      <c r="G38" s="19">
        <f t="shared" si="2"/>
        <v>123</v>
      </c>
      <c r="H38" s="53">
        <v>1246</v>
      </c>
      <c r="I38" s="52">
        <v>1201</v>
      </c>
      <c r="J38" s="20">
        <f t="shared" si="3"/>
        <v>2447</v>
      </c>
      <c r="K38" s="21">
        <f t="shared" si="4"/>
        <v>17.309999999999999</v>
      </c>
      <c r="L38" s="22">
        <f t="shared" si="5"/>
        <v>23.55</v>
      </c>
      <c r="M38" s="21">
        <f t="shared" si="6"/>
        <v>19.89</v>
      </c>
      <c r="N38" s="54">
        <v>14.65</v>
      </c>
      <c r="O38" s="22">
        <f t="shared" si="7"/>
        <v>5.24</v>
      </c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>
        <f t="shared" si="12"/>
        <v>72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>
        <f t="shared" si="19"/>
        <v>51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>
        <f t="shared" si="26"/>
        <v>123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>
        <f t="shared" si="33"/>
        <v>17.309999999999999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>
        <f t="shared" si="40"/>
        <v>23.55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>
        <f t="shared" si="47"/>
        <v>19.89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66</v>
      </c>
      <c r="F39" s="24">
        <f t="shared" si="50"/>
        <v>67</v>
      </c>
      <c r="G39" s="25">
        <f t="shared" si="50"/>
        <v>107</v>
      </c>
      <c r="H39" s="24">
        <f t="shared" si="50"/>
        <v>1185</v>
      </c>
      <c r="I39" s="25">
        <f t="shared" si="50"/>
        <v>1569</v>
      </c>
      <c r="J39" s="24">
        <f t="shared" si="50"/>
        <v>2246</v>
      </c>
      <c r="K39" s="25">
        <f>ROUND(AVERAGE(K8:K38),2)</f>
        <v>17.86</v>
      </c>
      <c r="L39" s="24">
        <f>ROUND(AVERAGE(L8:L38),2)</f>
        <v>22.48</v>
      </c>
      <c r="M39" s="25">
        <f>ROUND(AVERAGE(M8:M38),2)</f>
        <v>20.8</v>
      </c>
      <c r="N39" s="24">
        <f>ROUND(AVERAGE(N8:N38),2)</f>
        <v>16.29</v>
      </c>
      <c r="O39" s="24">
        <f>ROUND(AVERAGE(O8:O38),2)</f>
        <v>4.51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54.4</v>
      </c>
      <c r="T39" s="24">
        <f t="shared" si="51"/>
        <v>73</v>
      </c>
      <c r="U39" s="24">
        <f t="shared" si="51"/>
        <v>74</v>
      </c>
      <c r="V39" s="24">
        <f t="shared" si="51"/>
        <v>76.25</v>
      </c>
      <c r="W39" s="24">
        <f t="shared" si="51"/>
        <v>51.75</v>
      </c>
      <c r="Y39" s="24">
        <f t="shared" ref="Y39:AE39" si="52">AVERAGE(Y8:Y38)</f>
        <v>119.25</v>
      </c>
      <c r="Z39" s="24">
        <f t="shared" si="52"/>
        <v>0</v>
      </c>
      <c r="AA39" s="24">
        <f t="shared" si="52"/>
        <v>45.2</v>
      </c>
      <c r="AB39" s="24">
        <f t="shared" si="52"/>
        <v>33.799999999999997</v>
      </c>
      <c r="AC39" s="24">
        <f t="shared" si="52"/>
        <v>53.2</v>
      </c>
      <c r="AD39" s="24">
        <f t="shared" si="52"/>
        <v>54.25</v>
      </c>
      <c r="AE39" s="24">
        <f t="shared" si="52"/>
        <v>111</v>
      </c>
      <c r="AG39" s="24">
        <f t="shared" ref="AG39:AM39" si="53">AVERAGE(AG8:AG38)</f>
        <v>119.25</v>
      </c>
      <c r="AH39" s="24">
        <f t="shared" si="53"/>
        <v>0</v>
      </c>
      <c r="AI39" s="24">
        <f t="shared" si="53"/>
        <v>99.6</v>
      </c>
      <c r="AJ39" s="24">
        <f t="shared" si="53"/>
        <v>106.8</v>
      </c>
      <c r="AK39" s="24">
        <f t="shared" si="53"/>
        <v>127.2</v>
      </c>
      <c r="AL39" s="24">
        <f t="shared" si="53"/>
        <v>130.5</v>
      </c>
      <c r="AM39" s="24">
        <f t="shared" si="53"/>
        <v>162.75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18.799999999999997</v>
      </c>
      <c r="AR39" s="24">
        <f t="shared" si="54"/>
        <v>18.407999999999998</v>
      </c>
      <c r="AS39" s="24">
        <f t="shared" si="54"/>
        <v>17.002000000000002</v>
      </c>
      <c r="AT39" s="24">
        <f t="shared" si="54"/>
        <v>19.505000000000003</v>
      </c>
      <c r="AU39" s="24">
        <f t="shared" si="54"/>
        <v>15.415000000000001</v>
      </c>
      <c r="AW39" s="24">
        <f t="shared" ref="AW39:BC39" si="55">AVERAGE(AW8:AW38)</f>
        <v>24.740000000000002</v>
      </c>
      <c r="AX39" s="24" t="e">
        <f t="shared" si="55"/>
        <v>#DIV/0!</v>
      </c>
      <c r="AY39" s="24">
        <f t="shared" si="55"/>
        <v>19.857999999999997</v>
      </c>
      <c r="AZ39" s="24">
        <f t="shared" si="55"/>
        <v>21.5</v>
      </c>
      <c r="BA39" s="24">
        <f t="shared" si="55"/>
        <v>22.222000000000001</v>
      </c>
      <c r="BB39" s="24">
        <f t="shared" si="55"/>
        <v>19.7</v>
      </c>
      <c r="BC39" s="24">
        <f t="shared" si="55"/>
        <v>27.844999999999999</v>
      </c>
      <c r="BE39" s="24">
        <f t="shared" ref="BE39:BK39" si="56">AVERAGE(BE8:BE38)</f>
        <v>24.740000000000002</v>
      </c>
      <c r="BF39" s="24" t="e">
        <f t="shared" si="56"/>
        <v>#DIV/0!</v>
      </c>
      <c r="BG39" s="24">
        <f t="shared" si="56"/>
        <v>19.279999999999998</v>
      </c>
      <c r="BH39" s="24">
        <f t="shared" si="56"/>
        <v>19.330000000000002</v>
      </c>
      <c r="BI39" s="24">
        <f t="shared" si="56"/>
        <v>19.143999999999998</v>
      </c>
      <c r="BJ39" s="24">
        <f t="shared" si="56"/>
        <v>19.575000000000003</v>
      </c>
      <c r="BK39" s="24">
        <f t="shared" si="56"/>
        <v>23.885000000000002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1519</v>
      </c>
      <c r="F40" s="24">
        <f t="shared" si="57"/>
        <v>1799</v>
      </c>
      <c r="G40" s="24">
        <f t="shared" si="57"/>
        <v>3318</v>
      </c>
      <c r="H40" s="24">
        <f t="shared" si="57"/>
        <v>27246</v>
      </c>
      <c r="I40" s="24">
        <f t="shared" si="57"/>
        <v>42369</v>
      </c>
      <c r="J40" s="24">
        <f t="shared" si="57"/>
        <v>69615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119.25</v>
      </c>
      <c r="F46" s="34">
        <f t="shared" ref="F46:F52" si="60">HLOOKUP(C46,$AG$7:$AM$39,33,FALSE)</f>
        <v>119.25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24.740000000000002</v>
      </c>
      <c r="I46" s="35">
        <f t="shared" ref="I46:I52" si="63">HLOOKUP(C46,$BE$7:$BK$39,33,FALSE)</f>
        <v>24.740000000000002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54.4</v>
      </c>
      <c r="E48" s="34">
        <f t="shared" si="59"/>
        <v>45.2</v>
      </c>
      <c r="F48" s="34">
        <f t="shared" si="60"/>
        <v>99.6</v>
      </c>
      <c r="G48" s="35">
        <f t="shared" si="61"/>
        <v>18.799999999999997</v>
      </c>
      <c r="H48" s="35">
        <f t="shared" si="62"/>
        <v>19.857999999999997</v>
      </c>
      <c r="I48" s="35">
        <f t="shared" si="63"/>
        <v>19.279999999999998</v>
      </c>
    </row>
    <row r="49" spans="3:9" x14ac:dyDescent="0.2">
      <c r="C49" s="24" t="s">
        <v>13</v>
      </c>
      <c r="D49" s="34">
        <f t="shared" si="58"/>
        <v>73</v>
      </c>
      <c r="E49" s="34">
        <f t="shared" si="59"/>
        <v>33.799999999999997</v>
      </c>
      <c r="F49" s="34">
        <f t="shared" si="60"/>
        <v>106.8</v>
      </c>
      <c r="G49" s="35">
        <f t="shared" si="61"/>
        <v>18.407999999999998</v>
      </c>
      <c r="H49" s="35">
        <f t="shared" si="62"/>
        <v>21.5</v>
      </c>
      <c r="I49" s="35">
        <f t="shared" si="63"/>
        <v>19.330000000000002</v>
      </c>
    </row>
    <row r="50" spans="3:9" x14ac:dyDescent="0.2">
      <c r="C50" s="24" t="s">
        <v>14</v>
      </c>
      <c r="D50" s="34">
        <f t="shared" si="58"/>
        <v>74</v>
      </c>
      <c r="E50" s="34">
        <f t="shared" si="59"/>
        <v>53.2</v>
      </c>
      <c r="F50" s="34">
        <f t="shared" si="60"/>
        <v>127.2</v>
      </c>
      <c r="G50" s="35">
        <f t="shared" si="61"/>
        <v>17.002000000000002</v>
      </c>
      <c r="H50" s="35">
        <f t="shared" si="62"/>
        <v>22.222000000000001</v>
      </c>
      <c r="I50" s="35">
        <f t="shared" si="63"/>
        <v>19.143999999999998</v>
      </c>
    </row>
    <row r="51" spans="3:9" x14ac:dyDescent="0.2">
      <c r="C51" s="24" t="s">
        <v>16</v>
      </c>
      <c r="D51" s="34">
        <f t="shared" si="58"/>
        <v>76.25</v>
      </c>
      <c r="E51" s="34">
        <f t="shared" si="59"/>
        <v>54.25</v>
      </c>
      <c r="F51" s="34">
        <f t="shared" si="60"/>
        <v>130.5</v>
      </c>
      <c r="G51" s="35">
        <f t="shared" si="61"/>
        <v>19.505000000000003</v>
      </c>
      <c r="H51" s="35">
        <f t="shared" si="62"/>
        <v>19.7</v>
      </c>
      <c r="I51" s="35">
        <f t="shared" si="63"/>
        <v>19.575000000000003</v>
      </c>
    </row>
    <row r="52" spans="3:9" x14ac:dyDescent="0.2">
      <c r="C52" s="24" t="s">
        <v>18</v>
      </c>
      <c r="D52" s="34">
        <f t="shared" si="58"/>
        <v>51.75</v>
      </c>
      <c r="E52" s="34">
        <f t="shared" si="59"/>
        <v>111</v>
      </c>
      <c r="F52" s="34">
        <f t="shared" si="60"/>
        <v>162.75</v>
      </c>
      <c r="G52" s="35">
        <f t="shared" si="61"/>
        <v>15.415000000000001</v>
      </c>
      <c r="H52" s="35">
        <f t="shared" si="62"/>
        <v>27.844999999999999</v>
      </c>
      <c r="I52" s="35">
        <f t="shared" si="63"/>
        <v>23.885000000000002</v>
      </c>
    </row>
  </sheetData>
  <sheetProtection sheet="1" objects="1" scenarios="1"/>
  <phoneticPr fontId="1" type="noConversion"/>
  <hyperlinks>
    <hyperlink ref="F4" location="Mars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>
      <selection activeCell="D8" sqref="D8"/>
    </sheetView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7" si="0">WEEKDAY(D8,2)</f>
        <v>6</v>
      </c>
      <c r="C8" s="12" t="str">
        <f t="shared" ref="C8:C37" si="1">IF(B8=1,"Lundi",IF(B8=2,"Mardi",IF(B8=3,"Mercredi",IF(B8=4,"Jeudi",IF(B8=5,"Vendredi",IF(B8=6,"Samedi","Dimanche"))))))</f>
        <v>Samedi</v>
      </c>
      <c r="D8" s="17">
        <v>42826</v>
      </c>
      <c r="E8" s="52">
        <v>74</v>
      </c>
      <c r="F8" s="53">
        <v>55</v>
      </c>
      <c r="G8" s="19">
        <f t="shared" ref="G8:G37" si="2">SUM(E8:F8)</f>
        <v>129</v>
      </c>
      <c r="H8" s="53">
        <v>1229</v>
      </c>
      <c r="I8" s="52">
        <v>1219</v>
      </c>
      <c r="J8" s="20">
        <f t="shared" ref="J8:J37" si="3">H8+I8</f>
        <v>2448</v>
      </c>
      <c r="K8" s="21">
        <f t="shared" ref="K8:K37" si="4">IF(E8=0," ",ROUND(H8/E8,2))</f>
        <v>16.61</v>
      </c>
      <c r="L8" s="22">
        <f t="shared" ref="L8:L37" si="5">IF(F8=0," ",ROUND(I8/F8,2))</f>
        <v>22.16</v>
      </c>
      <c r="M8" s="21">
        <f t="shared" ref="M8:M37" si="6">IF(G8=0," ",ROUND(J8/G8,2))</f>
        <v>18.98</v>
      </c>
      <c r="N8" s="54">
        <v>14.34</v>
      </c>
      <c r="O8" s="22">
        <f t="shared" ref="O8:O37" si="7">IF(M8=" "," ",M8-N8)</f>
        <v>4.6400000000000006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>
        <f t="shared" ref="V8:V38" si="13">IF(C8="Samedi",E8," ")</f>
        <v>74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>
        <f t="shared" ref="AD8:AD38" si="20">IF(C8="Samedi",F8," ")</f>
        <v>55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>
        <f t="shared" ref="AL8:AL38" si="27">IF(C8="Samedi",G8," ")</f>
        <v>129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>
        <f t="shared" ref="AT8:AT38" si="34">IF(C8="Samedi",K8," ")</f>
        <v>16.61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>
        <f t="shared" ref="BB8:BB38" si="41">IF(C8="Samedi",L8," ")</f>
        <v>22.16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>
        <f t="shared" ref="BJ8:BJ38" si="48">IF(C8="Samedi",M8," ")</f>
        <v>18.98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7</v>
      </c>
      <c r="C9" s="14" t="str">
        <f t="shared" si="1"/>
        <v>Dimanche</v>
      </c>
      <c r="D9" s="17">
        <v>42827</v>
      </c>
      <c r="E9" s="52">
        <v>45</v>
      </c>
      <c r="F9" s="53">
        <v>121</v>
      </c>
      <c r="G9" s="19">
        <f t="shared" si="2"/>
        <v>166</v>
      </c>
      <c r="H9" s="53">
        <v>945</v>
      </c>
      <c r="I9" s="52">
        <v>2756</v>
      </c>
      <c r="J9" s="20">
        <f t="shared" si="3"/>
        <v>3701</v>
      </c>
      <c r="K9" s="21">
        <f t="shared" si="4"/>
        <v>21</v>
      </c>
      <c r="L9" s="22">
        <f t="shared" si="5"/>
        <v>22.78</v>
      </c>
      <c r="M9" s="21">
        <f t="shared" si="6"/>
        <v>22.3</v>
      </c>
      <c r="N9" s="54">
        <v>18.559999999999999</v>
      </c>
      <c r="O9" s="22">
        <f t="shared" si="7"/>
        <v>3.740000000000002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 t="str">
        <f t="shared" si="13"/>
        <v xml:space="preserve"> </v>
      </c>
      <c r="W9">
        <f t="shared" si="14"/>
        <v>45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 t="str">
        <f t="shared" si="20"/>
        <v xml:space="preserve"> </v>
      </c>
      <c r="AE9">
        <f t="shared" si="21"/>
        <v>121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 t="str">
        <f t="shared" si="27"/>
        <v xml:space="preserve"> </v>
      </c>
      <c r="AM9">
        <f t="shared" si="28"/>
        <v>166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 t="str">
        <f t="shared" si="34"/>
        <v xml:space="preserve"> </v>
      </c>
      <c r="AU9">
        <f t="shared" si="35"/>
        <v>21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 t="str">
        <f t="shared" si="41"/>
        <v xml:space="preserve"> </v>
      </c>
      <c r="BC9">
        <f t="shared" si="42"/>
        <v>22.78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 t="str">
        <f t="shared" si="48"/>
        <v xml:space="preserve"> </v>
      </c>
      <c r="BK9">
        <f t="shared" si="49"/>
        <v>22.3</v>
      </c>
    </row>
    <row r="10" spans="2:63" x14ac:dyDescent="0.2">
      <c r="B10" s="13">
        <f t="shared" si="0"/>
        <v>1</v>
      </c>
      <c r="C10" s="14" t="str">
        <f t="shared" si="1"/>
        <v>Lundi</v>
      </c>
      <c r="D10" s="17">
        <v>42828</v>
      </c>
      <c r="E10" s="52"/>
      <c r="F10" s="53">
        <v>119</v>
      </c>
      <c r="G10" s="19">
        <f t="shared" si="2"/>
        <v>119</v>
      </c>
      <c r="H10" s="53"/>
      <c r="I10" s="52">
        <v>3321</v>
      </c>
      <c r="J10" s="20">
        <f t="shared" si="3"/>
        <v>3321</v>
      </c>
      <c r="K10" s="21" t="str">
        <f t="shared" si="4"/>
        <v xml:space="preserve"> </v>
      </c>
      <c r="L10" s="22">
        <f t="shared" si="5"/>
        <v>27.91</v>
      </c>
      <c r="M10" s="21">
        <f t="shared" si="6"/>
        <v>27.91</v>
      </c>
      <c r="N10" s="54">
        <v>20.86</v>
      </c>
      <c r="O10" s="22">
        <f t="shared" si="7"/>
        <v>7.0500000000000007</v>
      </c>
      <c r="P10">
        <v>4</v>
      </c>
      <c r="Q10">
        <f t="shared" si="8"/>
        <v>0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>
        <f t="shared" si="15"/>
        <v>119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>
        <f t="shared" si="22"/>
        <v>119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>
        <f t="shared" si="36"/>
        <v>27.91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>
        <f t="shared" si="43"/>
        <v>27.91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2</v>
      </c>
      <c r="C11" s="14" t="str">
        <f t="shared" si="1"/>
        <v>Mardi</v>
      </c>
      <c r="D11" s="17">
        <v>42829</v>
      </c>
      <c r="E11" s="52"/>
      <c r="F11" s="53"/>
      <c r="G11" s="19">
        <f t="shared" si="2"/>
        <v>0</v>
      </c>
      <c r="H11" s="53"/>
      <c r="I11" s="52"/>
      <c r="J11" s="20">
        <f t="shared" si="3"/>
        <v>0</v>
      </c>
      <c r="K11" s="21" t="str">
        <f t="shared" si="4"/>
        <v xml:space="preserve"> </v>
      </c>
      <c r="L11" s="22" t="str">
        <f t="shared" si="5"/>
        <v xml:space="preserve"> </v>
      </c>
      <c r="M11" s="21" t="str">
        <f t="shared" si="6"/>
        <v xml:space="preserve"> </v>
      </c>
      <c r="N11" s="54"/>
      <c r="O11" s="22" t="str">
        <f t="shared" si="7"/>
        <v xml:space="preserve"> </v>
      </c>
      <c r="P11">
        <v>5</v>
      </c>
      <c r="Q11" t="str">
        <f t="shared" si="8"/>
        <v xml:space="preserve"> </v>
      </c>
      <c r="R11">
        <f t="shared" si="9"/>
        <v>0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>
        <f t="shared" si="16"/>
        <v>0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>
        <f t="shared" si="23"/>
        <v>0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3</v>
      </c>
      <c r="C12" s="14" t="str">
        <f t="shared" si="1"/>
        <v>Mercredi</v>
      </c>
      <c r="D12" s="17">
        <v>42830</v>
      </c>
      <c r="E12" s="52">
        <v>57</v>
      </c>
      <c r="F12" s="53">
        <v>49</v>
      </c>
      <c r="G12" s="19">
        <f t="shared" si="2"/>
        <v>106</v>
      </c>
      <c r="H12" s="53">
        <v>1110</v>
      </c>
      <c r="I12" s="52">
        <v>910</v>
      </c>
      <c r="J12" s="20">
        <f t="shared" si="3"/>
        <v>2020</v>
      </c>
      <c r="K12" s="21">
        <f t="shared" si="4"/>
        <v>19.47</v>
      </c>
      <c r="L12" s="22">
        <f t="shared" si="5"/>
        <v>18.57</v>
      </c>
      <c r="M12" s="21">
        <f t="shared" si="6"/>
        <v>19.059999999999999</v>
      </c>
      <c r="N12" s="54">
        <v>13.83</v>
      </c>
      <c r="O12" s="22">
        <f t="shared" si="7"/>
        <v>5.2299999999999986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>
        <f t="shared" si="10"/>
        <v>57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>
        <f t="shared" si="17"/>
        <v>49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>
        <f t="shared" si="24"/>
        <v>106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>
        <f t="shared" si="31"/>
        <v>19.47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>
        <f t="shared" si="38"/>
        <v>18.57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>
        <f t="shared" si="45"/>
        <v>19.059999999999999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4</v>
      </c>
      <c r="C13" s="14" t="str">
        <f t="shared" si="1"/>
        <v>Jeudi</v>
      </c>
      <c r="D13" s="17">
        <v>42831</v>
      </c>
      <c r="E13" s="52">
        <v>76</v>
      </c>
      <c r="F13" s="53">
        <v>32</v>
      </c>
      <c r="G13" s="19">
        <f t="shared" si="2"/>
        <v>108</v>
      </c>
      <c r="H13" s="53">
        <v>1321</v>
      </c>
      <c r="I13" s="52">
        <v>789</v>
      </c>
      <c r="J13" s="20">
        <f t="shared" si="3"/>
        <v>2110</v>
      </c>
      <c r="K13" s="21">
        <f t="shared" si="4"/>
        <v>17.38</v>
      </c>
      <c r="L13" s="22">
        <f t="shared" si="5"/>
        <v>24.66</v>
      </c>
      <c r="M13" s="21">
        <f t="shared" si="6"/>
        <v>19.54</v>
      </c>
      <c r="N13" s="54">
        <v>14.67</v>
      </c>
      <c r="O13" s="22">
        <f t="shared" si="7"/>
        <v>4.8699999999999992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>
        <f t="shared" si="11"/>
        <v>76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>
        <f t="shared" si="18"/>
        <v>32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>
        <f t="shared" si="25"/>
        <v>108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>
        <f t="shared" si="32"/>
        <v>17.38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>
        <f t="shared" si="39"/>
        <v>24.66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>
        <f t="shared" si="46"/>
        <v>19.54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5</v>
      </c>
      <c r="C14" s="14" t="str">
        <f t="shared" si="1"/>
        <v>Vendredi</v>
      </c>
      <c r="D14" s="17">
        <v>42832</v>
      </c>
      <c r="E14" s="52">
        <v>71</v>
      </c>
      <c r="F14" s="53">
        <v>58</v>
      </c>
      <c r="G14" s="19">
        <f t="shared" si="2"/>
        <v>129</v>
      </c>
      <c r="H14" s="53">
        <v>1245</v>
      </c>
      <c r="I14" s="52">
        <v>1243</v>
      </c>
      <c r="J14" s="20">
        <f t="shared" si="3"/>
        <v>2488</v>
      </c>
      <c r="K14" s="21">
        <f t="shared" si="4"/>
        <v>17.54</v>
      </c>
      <c r="L14" s="22">
        <f t="shared" si="5"/>
        <v>21.43</v>
      </c>
      <c r="M14" s="21">
        <f t="shared" si="6"/>
        <v>19.29</v>
      </c>
      <c r="N14" s="54">
        <v>14.76</v>
      </c>
      <c r="O14" s="22">
        <f t="shared" si="7"/>
        <v>4.5299999999999994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>
        <f t="shared" si="12"/>
        <v>71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>
        <f t="shared" si="19"/>
        <v>58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>
        <f t="shared" si="26"/>
        <v>129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>
        <f t="shared" si="33"/>
        <v>17.54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>
        <f t="shared" si="40"/>
        <v>21.43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>
        <f t="shared" si="47"/>
        <v>19.29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6</v>
      </c>
      <c r="C15" s="14" t="str">
        <f t="shared" si="1"/>
        <v>Samedi</v>
      </c>
      <c r="D15" s="17">
        <v>42833</v>
      </c>
      <c r="E15" s="52">
        <v>78</v>
      </c>
      <c r="F15" s="53">
        <v>55</v>
      </c>
      <c r="G15" s="19">
        <f t="shared" si="2"/>
        <v>133</v>
      </c>
      <c r="H15" s="53">
        <v>1423</v>
      </c>
      <c r="I15" s="52">
        <v>1213</v>
      </c>
      <c r="J15" s="20">
        <f t="shared" si="3"/>
        <v>2636</v>
      </c>
      <c r="K15" s="21">
        <f t="shared" si="4"/>
        <v>18.239999999999998</v>
      </c>
      <c r="L15" s="22">
        <f t="shared" si="5"/>
        <v>22.05</v>
      </c>
      <c r="M15" s="21">
        <f t="shared" si="6"/>
        <v>19.82</v>
      </c>
      <c r="N15" s="54">
        <v>14.78</v>
      </c>
      <c r="O15" s="22">
        <f t="shared" si="7"/>
        <v>5.0400000000000009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>
        <f t="shared" si="13"/>
        <v>78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>
        <f t="shared" si="20"/>
        <v>55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>
        <f t="shared" si="27"/>
        <v>133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>
        <f t="shared" si="34"/>
        <v>18.239999999999998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>
        <f t="shared" si="41"/>
        <v>22.05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>
        <f t="shared" si="48"/>
        <v>19.82</v>
      </c>
      <c r="BK15" t="str">
        <f t="shared" si="49"/>
        <v xml:space="preserve"> </v>
      </c>
    </row>
    <row r="16" spans="2:63" x14ac:dyDescent="0.2">
      <c r="B16" s="13">
        <f t="shared" si="0"/>
        <v>7</v>
      </c>
      <c r="C16" s="14" t="str">
        <f t="shared" si="1"/>
        <v>Dimanche</v>
      </c>
      <c r="D16" s="17">
        <v>42834</v>
      </c>
      <c r="E16" s="52">
        <v>42</v>
      </c>
      <c r="F16" s="53">
        <v>111</v>
      </c>
      <c r="G16" s="19">
        <f t="shared" si="2"/>
        <v>153</v>
      </c>
      <c r="H16" s="53">
        <v>956</v>
      </c>
      <c r="I16" s="52">
        <v>2978</v>
      </c>
      <c r="J16" s="20">
        <f t="shared" si="3"/>
        <v>3934</v>
      </c>
      <c r="K16" s="21">
        <f t="shared" si="4"/>
        <v>22.76</v>
      </c>
      <c r="L16" s="22">
        <f t="shared" si="5"/>
        <v>26.83</v>
      </c>
      <c r="M16" s="21">
        <f t="shared" si="6"/>
        <v>25.71</v>
      </c>
      <c r="N16" s="54">
        <v>19.760000000000002</v>
      </c>
      <c r="O16" s="22">
        <f t="shared" si="7"/>
        <v>5.9499999999999993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>
        <f t="shared" si="14"/>
        <v>42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>
        <f t="shared" si="21"/>
        <v>111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>
        <f t="shared" si="28"/>
        <v>153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>
        <f t="shared" si="35"/>
        <v>22.76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>
        <f t="shared" si="42"/>
        <v>26.83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>
        <f t="shared" si="49"/>
        <v>25.71</v>
      </c>
    </row>
    <row r="17" spans="2:63" x14ac:dyDescent="0.2">
      <c r="B17" s="13">
        <f t="shared" si="0"/>
        <v>1</v>
      </c>
      <c r="C17" s="14" t="str">
        <f t="shared" si="1"/>
        <v>Lundi</v>
      </c>
      <c r="D17" s="17">
        <v>42835</v>
      </c>
      <c r="E17" s="52"/>
      <c r="F17" s="53">
        <v>115</v>
      </c>
      <c r="G17" s="19">
        <f t="shared" si="2"/>
        <v>115</v>
      </c>
      <c r="H17" s="53"/>
      <c r="I17" s="52">
        <v>3321</v>
      </c>
      <c r="J17" s="20">
        <f t="shared" si="3"/>
        <v>3321</v>
      </c>
      <c r="K17" s="21" t="str">
        <f t="shared" si="4"/>
        <v xml:space="preserve"> </v>
      </c>
      <c r="L17" s="22">
        <f t="shared" si="5"/>
        <v>28.88</v>
      </c>
      <c r="M17" s="21">
        <f t="shared" si="6"/>
        <v>28.88</v>
      </c>
      <c r="N17" s="54">
        <v>22.34</v>
      </c>
      <c r="O17" s="22">
        <f t="shared" si="7"/>
        <v>6.5399999999999991</v>
      </c>
      <c r="P17">
        <v>11</v>
      </c>
      <c r="Q17">
        <f t="shared" si="8"/>
        <v>0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>
        <f t="shared" si="15"/>
        <v>115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>
        <f t="shared" si="22"/>
        <v>115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>
        <f t="shared" si="36"/>
        <v>28.88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>
        <f t="shared" si="43"/>
        <v>28.88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2</v>
      </c>
      <c r="C18" s="14" t="str">
        <f t="shared" si="1"/>
        <v>Mardi</v>
      </c>
      <c r="D18" s="17">
        <v>42836</v>
      </c>
      <c r="E18" s="52"/>
      <c r="F18" s="53"/>
      <c r="G18" s="19">
        <f t="shared" si="2"/>
        <v>0</v>
      </c>
      <c r="H18" s="53"/>
      <c r="I18" s="52"/>
      <c r="J18" s="20">
        <f t="shared" si="3"/>
        <v>0</v>
      </c>
      <c r="K18" s="21" t="str">
        <f t="shared" si="4"/>
        <v xml:space="preserve"> </v>
      </c>
      <c r="L18" s="22" t="str">
        <f t="shared" si="5"/>
        <v xml:space="preserve"> </v>
      </c>
      <c r="M18" s="21" t="str">
        <f t="shared" si="6"/>
        <v xml:space="preserve"> </v>
      </c>
      <c r="N18" s="54"/>
      <c r="O18" s="22" t="str">
        <f t="shared" si="7"/>
        <v xml:space="preserve"> </v>
      </c>
      <c r="P18">
        <v>12</v>
      </c>
      <c r="Q18" t="str">
        <f t="shared" si="8"/>
        <v xml:space="preserve"> </v>
      </c>
      <c r="R18">
        <f t="shared" si="9"/>
        <v>0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>
        <f t="shared" si="16"/>
        <v>0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>
        <f t="shared" si="23"/>
        <v>0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3</v>
      </c>
      <c r="C19" s="14" t="str">
        <f t="shared" si="1"/>
        <v>Mercredi</v>
      </c>
      <c r="D19" s="17">
        <v>42837</v>
      </c>
      <c r="E19" s="52">
        <v>55</v>
      </c>
      <c r="F19" s="53">
        <v>40</v>
      </c>
      <c r="G19" s="19">
        <f t="shared" si="2"/>
        <v>95</v>
      </c>
      <c r="H19" s="53">
        <v>1061</v>
      </c>
      <c r="I19" s="52">
        <v>859</v>
      </c>
      <c r="J19" s="20">
        <f t="shared" si="3"/>
        <v>1920</v>
      </c>
      <c r="K19" s="21">
        <f t="shared" si="4"/>
        <v>19.29</v>
      </c>
      <c r="L19" s="22">
        <f t="shared" si="5"/>
        <v>21.48</v>
      </c>
      <c r="M19" s="21">
        <f t="shared" si="6"/>
        <v>20.21</v>
      </c>
      <c r="N19" s="54">
        <v>13.99</v>
      </c>
      <c r="O19" s="22">
        <f t="shared" si="7"/>
        <v>6.2200000000000006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>
        <f t="shared" si="10"/>
        <v>55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>
        <f t="shared" si="17"/>
        <v>40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>
        <f t="shared" si="24"/>
        <v>95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>
        <f t="shared" si="31"/>
        <v>19.29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>
        <f t="shared" si="38"/>
        <v>21.48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>
        <f t="shared" si="45"/>
        <v>20.21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4</v>
      </c>
      <c r="C20" s="14" t="str">
        <f t="shared" si="1"/>
        <v>Jeudi</v>
      </c>
      <c r="D20" s="17">
        <v>42838</v>
      </c>
      <c r="E20" s="52">
        <v>76</v>
      </c>
      <c r="F20" s="53">
        <v>35</v>
      </c>
      <c r="G20" s="19">
        <f t="shared" si="2"/>
        <v>111</v>
      </c>
      <c r="H20" s="53">
        <v>1436</v>
      </c>
      <c r="I20" s="52">
        <v>691</v>
      </c>
      <c r="J20" s="20">
        <f t="shared" si="3"/>
        <v>2127</v>
      </c>
      <c r="K20" s="21">
        <f t="shared" si="4"/>
        <v>18.89</v>
      </c>
      <c r="L20" s="22">
        <f t="shared" si="5"/>
        <v>19.739999999999998</v>
      </c>
      <c r="M20" s="21">
        <f t="shared" si="6"/>
        <v>19.16</v>
      </c>
      <c r="N20" s="54">
        <v>14.34</v>
      </c>
      <c r="O20" s="22">
        <f t="shared" si="7"/>
        <v>4.82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>
        <f t="shared" si="11"/>
        <v>76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>
        <f t="shared" si="18"/>
        <v>35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>
        <f t="shared" si="25"/>
        <v>111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>
        <f t="shared" si="32"/>
        <v>18.89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>
        <f t="shared" si="39"/>
        <v>19.739999999999998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>
        <f t="shared" si="46"/>
        <v>19.16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5</v>
      </c>
      <c r="C21" s="14" t="str">
        <f t="shared" si="1"/>
        <v>Vendredi</v>
      </c>
      <c r="D21" s="17">
        <v>42839</v>
      </c>
      <c r="E21" s="52">
        <v>71</v>
      </c>
      <c r="F21" s="53">
        <v>56</v>
      </c>
      <c r="G21" s="19">
        <f t="shared" si="2"/>
        <v>127</v>
      </c>
      <c r="H21" s="53">
        <v>1228</v>
      </c>
      <c r="I21" s="52">
        <v>1166</v>
      </c>
      <c r="J21" s="20">
        <f t="shared" si="3"/>
        <v>2394</v>
      </c>
      <c r="K21" s="21">
        <f t="shared" si="4"/>
        <v>17.3</v>
      </c>
      <c r="L21" s="22">
        <f t="shared" si="5"/>
        <v>20.82</v>
      </c>
      <c r="M21" s="21">
        <f t="shared" si="6"/>
        <v>18.850000000000001</v>
      </c>
      <c r="N21" s="54">
        <v>14.98</v>
      </c>
      <c r="O21" s="22">
        <f t="shared" si="7"/>
        <v>3.870000000000001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>
        <f t="shared" si="12"/>
        <v>71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>
        <f t="shared" si="19"/>
        <v>56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>
        <f t="shared" si="26"/>
        <v>127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>
        <f t="shared" si="33"/>
        <v>17.3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>
        <f t="shared" si="40"/>
        <v>20.82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>
        <f t="shared" si="47"/>
        <v>18.850000000000001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6</v>
      </c>
      <c r="C22" s="14" t="str">
        <f t="shared" si="1"/>
        <v>Samedi</v>
      </c>
      <c r="D22" s="17">
        <v>42840</v>
      </c>
      <c r="E22" s="52">
        <v>79</v>
      </c>
      <c r="F22" s="53">
        <v>55</v>
      </c>
      <c r="G22" s="19">
        <f t="shared" si="2"/>
        <v>134</v>
      </c>
      <c r="H22" s="53">
        <v>1332</v>
      </c>
      <c r="I22" s="52">
        <v>1199</v>
      </c>
      <c r="J22" s="20">
        <f t="shared" si="3"/>
        <v>2531</v>
      </c>
      <c r="K22" s="21">
        <f t="shared" si="4"/>
        <v>16.86</v>
      </c>
      <c r="L22" s="22">
        <f t="shared" si="5"/>
        <v>21.8</v>
      </c>
      <c r="M22" s="21">
        <f t="shared" si="6"/>
        <v>18.89</v>
      </c>
      <c r="N22" s="54">
        <v>15.34</v>
      </c>
      <c r="O22" s="22">
        <f t="shared" si="7"/>
        <v>3.5500000000000007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>
        <f t="shared" si="13"/>
        <v>79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>
        <f t="shared" si="20"/>
        <v>55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>
        <f t="shared" si="27"/>
        <v>134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>
        <f t="shared" si="34"/>
        <v>16.86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>
        <f t="shared" si="41"/>
        <v>21.8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>
        <f t="shared" si="48"/>
        <v>18.89</v>
      </c>
      <c r="BK22" t="str">
        <f t="shared" si="49"/>
        <v xml:space="preserve"> </v>
      </c>
    </row>
    <row r="23" spans="2:63" x14ac:dyDescent="0.2">
      <c r="B23" s="13">
        <f t="shared" si="0"/>
        <v>7</v>
      </c>
      <c r="C23" s="14" t="str">
        <f t="shared" si="1"/>
        <v>Dimanche</v>
      </c>
      <c r="D23" s="17">
        <v>42841</v>
      </c>
      <c r="E23" s="52">
        <v>44</v>
      </c>
      <c r="F23" s="53">
        <v>121</v>
      </c>
      <c r="G23" s="19">
        <f t="shared" si="2"/>
        <v>165</v>
      </c>
      <c r="H23" s="53">
        <v>936</v>
      </c>
      <c r="I23" s="52">
        <v>2856</v>
      </c>
      <c r="J23" s="20">
        <f t="shared" si="3"/>
        <v>3792</v>
      </c>
      <c r="K23" s="21">
        <f t="shared" si="4"/>
        <v>21.27</v>
      </c>
      <c r="L23" s="22">
        <f t="shared" si="5"/>
        <v>23.6</v>
      </c>
      <c r="M23" s="21">
        <f t="shared" si="6"/>
        <v>22.98</v>
      </c>
      <c r="N23" s="54">
        <v>17.760000000000002</v>
      </c>
      <c r="O23" s="22">
        <f t="shared" si="7"/>
        <v>5.2199999999999989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>
        <f t="shared" si="14"/>
        <v>44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>
        <f t="shared" si="21"/>
        <v>121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>
        <f t="shared" si="28"/>
        <v>165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>
        <f t="shared" si="35"/>
        <v>21.27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>
        <f t="shared" si="42"/>
        <v>23.6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>
        <f t="shared" si="49"/>
        <v>22.98</v>
      </c>
    </row>
    <row r="24" spans="2:63" x14ac:dyDescent="0.2">
      <c r="B24" s="13">
        <f t="shared" si="0"/>
        <v>1</v>
      </c>
      <c r="C24" s="14" t="str">
        <f t="shared" si="1"/>
        <v>Lundi</v>
      </c>
      <c r="D24" s="17">
        <v>42842</v>
      </c>
      <c r="E24" s="52"/>
      <c r="F24" s="53">
        <v>103</v>
      </c>
      <c r="G24" s="19">
        <f t="shared" si="2"/>
        <v>103</v>
      </c>
      <c r="H24" s="53"/>
      <c r="I24" s="52">
        <v>3230</v>
      </c>
      <c r="J24" s="20">
        <f t="shared" si="3"/>
        <v>3230</v>
      </c>
      <c r="K24" s="21" t="str">
        <f t="shared" si="4"/>
        <v xml:space="preserve"> </v>
      </c>
      <c r="L24" s="22">
        <f t="shared" si="5"/>
        <v>31.36</v>
      </c>
      <c r="M24" s="21">
        <f t="shared" si="6"/>
        <v>31.36</v>
      </c>
      <c r="N24" s="54">
        <v>21.99</v>
      </c>
      <c r="O24" s="22">
        <f t="shared" si="7"/>
        <v>9.370000000000001</v>
      </c>
      <c r="P24">
        <v>18</v>
      </c>
      <c r="Q24">
        <f t="shared" si="8"/>
        <v>0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>
        <f t="shared" si="15"/>
        <v>103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>
        <f t="shared" si="22"/>
        <v>103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>
        <f t="shared" si="36"/>
        <v>31.36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>
        <f t="shared" si="43"/>
        <v>31.36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2</v>
      </c>
      <c r="C25" s="14" t="str">
        <f t="shared" si="1"/>
        <v>Mardi</v>
      </c>
      <c r="D25" s="17">
        <v>42843</v>
      </c>
      <c r="E25" s="52"/>
      <c r="F25" s="53"/>
      <c r="G25" s="19">
        <f t="shared" si="2"/>
        <v>0</v>
      </c>
      <c r="H25" s="53"/>
      <c r="I25" s="52"/>
      <c r="J25" s="20">
        <f t="shared" si="3"/>
        <v>0</v>
      </c>
      <c r="K25" s="21" t="str">
        <f t="shared" si="4"/>
        <v xml:space="preserve"> </v>
      </c>
      <c r="L25" s="22" t="str">
        <f t="shared" si="5"/>
        <v xml:space="preserve"> </v>
      </c>
      <c r="M25" s="21" t="str">
        <f t="shared" si="6"/>
        <v xml:space="preserve"> </v>
      </c>
      <c r="N25" s="54"/>
      <c r="O25" s="22" t="str">
        <f t="shared" si="7"/>
        <v xml:space="preserve"> </v>
      </c>
      <c r="P25">
        <v>19</v>
      </c>
      <c r="Q25" t="str">
        <f t="shared" si="8"/>
        <v xml:space="preserve"> </v>
      </c>
      <c r="R25">
        <f t="shared" si="9"/>
        <v>0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>
        <f t="shared" si="16"/>
        <v>0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>
        <f t="shared" si="23"/>
        <v>0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3</v>
      </c>
      <c r="C26" s="14" t="str">
        <f t="shared" si="1"/>
        <v>Mercredi</v>
      </c>
      <c r="D26" s="17">
        <v>42844</v>
      </c>
      <c r="E26" s="52">
        <v>59</v>
      </c>
      <c r="F26" s="53">
        <v>47</v>
      </c>
      <c r="G26" s="19">
        <f t="shared" si="2"/>
        <v>106</v>
      </c>
      <c r="H26" s="53">
        <v>1054</v>
      </c>
      <c r="I26" s="52">
        <v>845</v>
      </c>
      <c r="J26" s="20">
        <f t="shared" si="3"/>
        <v>1899</v>
      </c>
      <c r="K26" s="21">
        <f t="shared" si="4"/>
        <v>17.86</v>
      </c>
      <c r="L26" s="22">
        <f t="shared" si="5"/>
        <v>17.98</v>
      </c>
      <c r="M26" s="21">
        <f t="shared" si="6"/>
        <v>17.920000000000002</v>
      </c>
      <c r="N26" s="54">
        <v>12.78</v>
      </c>
      <c r="O26" s="22">
        <f t="shared" si="7"/>
        <v>5.1400000000000023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>
        <f t="shared" si="10"/>
        <v>59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>
        <f t="shared" si="17"/>
        <v>47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>
        <f t="shared" si="24"/>
        <v>106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>
        <f t="shared" si="31"/>
        <v>17.86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>
        <f t="shared" si="38"/>
        <v>17.98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>
        <f t="shared" si="45"/>
        <v>17.920000000000002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4</v>
      </c>
      <c r="C27" s="14" t="str">
        <f t="shared" si="1"/>
        <v>Jeudi</v>
      </c>
      <c r="D27" s="17">
        <v>42845</v>
      </c>
      <c r="E27" s="52">
        <v>74</v>
      </c>
      <c r="F27" s="53">
        <v>29</v>
      </c>
      <c r="G27" s="19">
        <f t="shared" si="2"/>
        <v>103</v>
      </c>
      <c r="H27" s="53">
        <v>1463</v>
      </c>
      <c r="I27" s="52">
        <v>619</v>
      </c>
      <c r="J27" s="20">
        <f t="shared" si="3"/>
        <v>2082</v>
      </c>
      <c r="K27" s="21">
        <f t="shared" si="4"/>
        <v>19.77</v>
      </c>
      <c r="L27" s="22">
        <f t="shared" si="5"/>
        <v>21.34</v>
      </c>
      <c r="M27" s="21">
        <f t="shared" si="6"/>
        <v>20.21</v>
      </c>
      <c r="N27" s="54">
        <v>13.99</v>
      </c>
      <c r="O27" s="22">
        <f t="shared" si="7"/>
        <v>6.2200000000000006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>
        <f t="shared" si="11"/>
        <v>74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>
        <f t="shared" si="18"/>
        <v>29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>
        <f t="shared" si="25"/>
        <v>103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>
        <f t="shared" si="32"/>
        <v>19.77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>
        <f t="shared" si="39"/>
        <v>21.34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>
        <f t="shared" si="46"/>
        <v>20.21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5</v>
      </c>
      <c r="C28" s="14" t="str">
        <f t="shared" si="1"/>
        <v>Vendredi</v>
      </c>
      <c r="D28" s="17">
        <v>42846</v>
      </c>
      <c r="E28" s="52">
        <v>60</v>
      </c>
      <c r="F28" s="53">
        <v>55</v>
      </c>
      <c r="G28" s="19">
        <f t="shared" si="2"/>
        <v>115</v>
      </c>
      <c r="H28" s="53">
        <v>1284</v>
      </c>
      <c r="I28" s="52">
        <v>1231</v>
      </c>
      <c r="J28" s="20">
        <f t="shared" si="3"/>
        <v>2515</v>
      </c>
      <c r="K28" s="21">
        <f t="shared" si="4"/>
        <v>21.4</v>
      </c>
      <c r="L28" s="22">
        <f t="shared" si="5"/>
        <v>22.38</v>
      </c>
      <c r="M28" s="21">
        <f t="shared" si="6"/>
        <v>21.87</v>
      </c>
      <c r="N28" s="54">
        <v>14.13</v>
      </c>
      <c r="O28" s="22">
        <f t="shared" si="7"/>
        <v>7.74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>
        <f t="shared" si="12"/>
        <v>60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>
        <f t="shared" si="19"/>
        <v>55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>
        <f t="shared" si="26"/>
        <v>115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>
        <f t="shared" si="33"/>
        <v>21.4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>
        <f t="shared" si="40"/>
        <v>22.38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>
        <f t="shared" si="47"/>
        <v>21.87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6</v>
      </c>
      <c r="C29" s="14" t="str">
        <f t="shared" si="1"/>
        <v>Samedi</v>
      </c>
      <c r="D29" s="17">
        <v>42847</v>
      </c>
      <c r="E29" s="52">
        <v>79</v>
      </c>
      <c r="F29" s="53">
        <v>56</v>
      </c>
      <c r="G29" s="19">
        <f t="shared" si="2"/>
        <v>135</v>
      </c>
      <c r="H29" s="53">
        <v>1387</v>
      </c>
      <c r="I29" s="52">
        <v>1234</v>
      </c>
      <c r="J29" s="20">
        <f t="shared" si="3"/>
        <v>2621</v>
      </c>
      <c r="K29" s="21">
        <f t="shared" si="4"/>
        <v>17.559999999999999</v>
      </c>
      <c r="L29" s="22">
        <f t="shared" si="5"/>
        <v>22.04</v>
      </c>
      <c r="M29" s="21">
        <f t="shared" si="6"/>
        <v>19.41</v>
      </c>
      <c r="N29" s="54">
        <v>14.99</v>
      </c>
      <c r="O29" s="22">
        <f t="shared" si="7"/>
        <v>4.42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>
        <f t="shared" si="13"/>
        <v>79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>
        <f t="shared" si="20"/>
        <v>56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>
        <f t="shared" si="27"/>
        <v>135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>
        <f t="shared" si="34"/>
        <v>17.559999999999999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>
        <f t="shared" si="41"/>
        <v>22.04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>
        <f t="shared" si="48"/>
        <v>19.41</v>
      </c>
      <c r="BK29" t="str">
        <f t="shared" si="49"/>
        <v xml:space="preserve"> </v>
      </c>
    </row>
    <row r="30" spans="2:63" x14ac:dyDescent="0.2">
      <c r="B30" s="13">
        <f t="shared" si="0"/>
        <v>7</v>
      </c>
      <c r="C30" s="14" t="str">
        <f t="shared" si="1"/>
        <v>Dimanche</v>
      </c>
      <c r="D30" s="17">
        <v>42848</v>
      </c>
      <c r="E30" s="52">
        <v>44</v>
      </c>
      <c r="F30" s="53">
        <v>114</v>
      </c>
      <c r="G30" s="19">
        <f t="shared" si="2"/>
        <v>158</v>
      </c>
      <c r="H30" s="53">
        <v>956</v>
      </c>
      <c r="I30" s="52">
        <v>2945</v>
      </c>
      <c r="J30" s="20">
        <f t="shared" si="3"/>
        <v>3901</v>
      </c>
      <c r="K30" s="21">
        <f t="shared" si="4"/>
        <v>21.73</v>
      </c>
      <c r="L30" s="22">
        <f t="shared" si="5"/>
        <v>25.83</v>
      </c>
      <c r="M30" s="21">
        <f t="shared" si="6"/>
        <v>24.69</v>
      </c>
      <c r="N30" s="54">
        <v>19.559999999999999</v>
      </c>
      <c r="O30" s="22">
        <f t="shared" si="7"/>
        <v>5.1300000000000026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>
        <f t="shared" si="14"/>
        <v>44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>
        <f t="shared" si="21"/>
        <v>114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>
        <f t="shared" si="28"/>
        <v>158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>
        <f t="shared" si="35"/>
        <v>21.73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>
        <f t="shared" si="42"/>
        <v>25.83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>
        <f t="shared" si="49"/>
        <v>24.69</v>
      </c>
    </row>
    <row r="31" spans="2:63" x14ac:dyDescent="0.2">
      <c r="B31" s="13">
        <f t="shared" si="0"/>
        <v>1</v>
      </c>
      <c r="C31" s="14" t="str">
        <f t="shared" si="1"/>
        <v>Lundi</v>
      </c>
      <c r="D31" s="17">
        <v>42849</v>
      </c>
      <c r="E31" s="52"/>
      <c r="F31" s="53">
        <v>125</v>
      </c>
      <c r="G31" s="19">
        <f t="shared" si="2"/>
        <v>125</v>
      </c>
      <c r="H31" s="53"/>
      <c r="I31" s="52">
        <v>3176</v>
      </c>
      <c r="J31" s="20">
        <f t="shared" si="3"/>
        <v>3176</v>
      </c>
      <c r="K31" s="21" t="str">
        <f t="shared" si="4"/>
        <v xml:space="preserve"> </v>
      </c>
      <c r="L31" s="22">
        <f t="shared" si="5"/>
        <v>25.41</v>
      </c>
      <c r="M31" s="21">
        <f t="shared" si="6"/>
        <v>25.41</v>
      </c>
      <c r="N31" s="54">
        <v>19.43</v>
      </c>
      <c r="O31" s="22">
        <f t="shared" si="7"/>
        <v>5.98</v>
      </c>
      <c r="P31">
        <v>25</v>
      </c>
      <c r="Q31">
        <f t="shared" si="8"/>
        <v>0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>
        <f t="shared" si="15"/>
        <v>125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>
        <f t="shared" si="22"/>
        <v>125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>
        <f t="shared" si="36"/>
        <v>25.41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>
        <f t="shared" si="43"/>
        <v>25.41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2</v>
      </c>
      <c r="C32" s="14" t="str">
        <f t="shared" si="1"/>
        <v>Mardi</v>
      </c>
      <c r="D32" s="17">
        <v>42850</v>
      </c>
      <c r="E32" s="52"/>
      <c r="F32" s="53"/>
      <c r="G32" s="19">
        <f t="shared" si="2"/>
        <v>0</v>
      </c>
      <c r="H32" s="53"/>
      <c r="I32" s="52"/>
      <c r="J32" s="20">
        <f t="shared" si="3"/>
        <v>0</v>
      </c>
      <c r="K32" s="21" t="str">
        <f t="shared" si="4"/>
        <v xml:space="preserve"> </v>
      </c>
      <c r="L32" s="22" t="str">
        <f t="shared" si="5"/>
        <v xml:space="preserve"> </v>
      </c>
      <c r="M32" s="21" t="str">
        <f t="shared" si="6"/>
        <v xml:space="preserve"> </v>
      </c>
      <c r="N32" s="54"/>
      <c r="O32" s="22" t="str">
        <f t="shared" si="7"/>
        <v xml:space="preserve"> </v>
      </c>
      <c r="P32">
        <v>26</v>
      </c>
      <c r="Q32" t="str">
        <f t="shared" si="8"/>
        <v xml:space="preserve"> </v>
      </c>
      <c r="R32">
        <f t="shared" si="9"/>
        <v>0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>
        <f t="shared" si="16"/>
        <v>0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>
        <f t="shared" si="23"/>
        <v>0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3</v>
      </c>
      <c r="C33" s="14" t="str">
        <f t="shared" si="1"/>
        <v>Mercredi</v>
      </c>
      <c r="D33" s="17">
        <v>42851</v>
      </c>
      <c r="E33" s="52">
        <v>51</v>
      </c>
      <c r="F33" s="53">
        <v>45</v>
      </c>
      <c r="G33" s="19">
        <f t="shared" si="2"/>
        <v>96</v>
      </c>
      <c r="H33" s="53">
        <v>1056</v>
      </c>
      <c r="I33" s="52">
        <v>867</v>
      </c>
      <c r="J33" s="20">
        <f t="shared" si="3"/>
        <v>1923</v>
      </c>
      <c r="K33" s="21">
        <f t="shared" si="4"/>
        <v>20.71</v>
      </c>
      <c r="L33" s="22">
        <f t="shared" si="5"/>
        <v>19.27</v>
      </c>
      <c r="M33" s="21">
        <f t="shared" si="6"/>
        <v>20.03</v>
      </c>
      <c r="N33" s="54">
        <v>14.41</v>
      </c>
      <c r="O33" s="22">
        <f t="shared" si="7"/>
        <v>5.620000000000001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>
        <f t="shared" si="10"/>
        <v>51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>
        <f t="shared" si="17"/>
        <v>45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>
        <f t="shared" si="24"/>
        <v>96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>
        <f t="shared" si="31"/>
        <v>20.71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>
        <f t="shared" si="38"/>
        <v>19.27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>
        <f t="shared" si="45"/>
        <v>20.03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4</v>
      </c>
      <c r="C34" s="14" t="str">
        <f t="shared" si="1"/>
        <v>Jeudi</v>
      </c>
      <c r="D34" s="17">
        <v>42852</v>
      </c>
      <c r="E34" s="52">
        <v>69</v>
      </c>
      <c r="F34" s="53">
        <v>32</v>
      </c>
      <c r="G34" s="19">
        <f t="shared" si="2"/>
        <v>101</v>
      </c>
      <c r="H34" s="53">
        <v>1367</v>
      </c>
      <c r="I34" s="52">
        <v>732</v>
      </c>
      <c r="J34" s="20">
        <f t="shared" si="3"/>
        <v>2099</v>
      </c>
      <c r="K34" s="21">
        <f t="shared" si="4"/>
        <v>19.809999999999999</v>
      </c>
      <c r="L34" s="22">
        <f t="shared" si="5"/>
        <v>22.88</v>
      </c>
      <c r="M34" s="21">
        <f t="shared" si="6"/>
        <v>20.78</v>
      </c>
      <c r="N34" s="54">
        <v>14.87</v>
      </c>
      <c r="O34" s="22">
        <f t="shared" si="7"/>
        <v>5.9100000000000019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>
        <f t="shared" si="11"/>
        <v>69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>
        <f t="shared" si="18"/>
        <v>32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>
        <f t="shared" si="25"/>
        <v>101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>
        <f t="shared" si="32"/>
        <v>19.809999999999999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>
        <f t="shared" si="39"/>
        <v>22.88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>
        <f t="shared" si="46"/>
        <v>20.78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5</v>
      </c>
      <c r="C35" s="14" t="str">
        <f t="shared" si="1"/>
        <v>Vendredi</v>
      </c>
      <c r="D35" s="17">
        <v>42853</v>
      </c>
      <c r="E35" s="52">
        <v>75</v>
      </c>
      <c r="F35" s="53">
        <v>58</v>
      </c>
      <c r="G35" s="19">
        <f t="shared" si="2"/>
        <v>133</v>
      </c>
      <c r="H35" s="53">
        <v>1323</v>
      </c>
      <c r="I35" s="52">
        <v>1243</v>
      </c>
      <c r="J35" s="20">
        <f t="shared" si="3"/>
        <v>2566</v>
      </c>
      <c r="K35" s="21">
        <f t="shared" si="4"/>
        <v>17.64</v>
      </c>
      <c r="L35" s="22">
        <f t="shared" si="5"/>
        <v>21.43</v>
      </c>
      <c r="M35" s="21">
        <f t="shared" si="6"/>
        <v>19.29</v>
      </c>
      <c r="N35" s="54">
        <v>13.89</v>
      </c>
      <c r="O35" s="22">
        <f t="shared" si="7"/>
        <v>5.3999999999999986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>
        <f t="shared" si="12"/>
        <v>75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>
        <f t="shared" si="19"/>
        <v>58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>
        <f t="shared" si="26"/>
        <v>133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>
        <f t="shared" si="33"/>
        <v>17.64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>
        <f t="shared" si="40"/>
        <v>21.43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>
        <f t="shared" si="47"/>
        <v>19.29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6</v>
      </c>
      <c r="C36" s="14" t="str">
        <f t="shared" si="1"/>
        <v>Samedi</v>
      </c>
      <c r="D36" s="17">
        <v>42854</v>
      </c>
      <c r="E36" s="52">
        <v>79</v>
      </c>
      <c r="F36" s="53">
        <v>52</v>
      </c>
      <c r="G36" s="19">
        <f t="shared" si="2"/>
        <v>131</v>
      </c>
      <c r="H36" s="53">
        <v>1423</v>
      </c>
      <c r="I36" s="52">
        <v>1276</v>
      </c>
      <c r="J36" s="20">
        <f t="shared" si="3"/>
        <v>2699</v>
      </c>
      <c r="K36" s="21">
        <f t="shared" si="4"/>
        <v>18.010000000000002</v>
      </c>
      <c r="L36" s="22">
        <f t="shared" si="5"/>
        <v>24.54</v>
      </c>
      <c r="M36" s="21">
        <f t="shared" si="6"/>
        <v>20.6</v>
      </c>
      <c r="N36" s="54">
        <v>15.72</v>
      </c>
      <c r="O36" s="22">
        <f t="shared" si="7"/>
        <v>4.8800000000000008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>
        <f t="shared" si="13"/>
        <v>79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>
        <f t="shared" si="20"/>
        <v>52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>
        <f t="shared" si="27"/>
        <v>131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>
        <f t="shared" si="34"/>
        <v>18.010000000000002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>
        <f t="shared" si="41"/>
        <v>24.54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>
        <f t="shared" si="48"/>
        <v>20.6</v>
      </c>
      <c r="BK36" t="str">
        <f t="shared" si="49"/>
        <v xml:space="preserve"> </v>
      </c>
    </row>
    <row r="37" spans="2:63" x14ac:dyDescent="0.2">
      <c r="B37" s="13">
        <f t="shared" si="0"/>
        <v>7</v>
      </c>
      <c r="C37" s="14" t="str">
        <f t="shared" si="1"/>
        <v>Dimanche</v>
      </c>
      <c r="D37" s="17">
        <v>42855</v>
      </c>
      <c r="E37" s="52">
        <v>44</v>
      </c>
      <c r="F37" s="53">
        <v>98</v>
      </c>
      <c r="G37" s="19">
        <f t="shared" si="2"/>
        <v>142</v>
      </c>
      <c r="H37" s="53">
        <v>945</v>
      </c>
      <c r="I37" s="52">
        <v>2956</v>
      </c>
      <c r="J37" s="20">
        <f t="shared" si="3"/>
        <v>3901</v>
      </c>
      <c r="K37" s="21">
        <f t="shared" si="4"/>
        <v>21.48</v>
      </c>
      <c r="L37" s="22">
        <f t="shared" si="5"/>
        <v>30.16</v>
      </c>
      <c r="M37" s="21">
        <f t="shared" si="6"/>
        <v>27.47</v>
      </c>
      <c r="N37" s="54">
        <v>19.38</v>
      </c>
      <c r="O37" s="22">
        <f t="shared" si="7"/>
        <v>8.09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>
        <f t="shared" si="14"/>
        <v>44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>
        <f t="shared" si="21"/>
        <v>98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>
        <f t="shared" si="28"/>
        <v>142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>
        <f t="shared" si="35"/>
        <v>21.48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>
        <f t="shared" si="42"/>
        <v>30.16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>
        <f t="shared" si="49"/>
        <v>27.47</v>
      </c>
    </row>
    <row r="38" spans="2:63" x14ac:dyDescent="0.2">
      <c r="B38" s="15"/>
      <c r="C38" s="16"/>
      <c r="D38" s="42"/>
      <c r="E38" s="52"/>
      <c r="F38" s="53"/>
      <c r="G38" s="19"/>
      <c r="H38" s="53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64</v>
      </c>
      <c r="F39" s="24">
        <f t="shared" si="50"/>
        <v>71</v>
      </c>
      <c r="G39" s="25">
        <f t="shared" si="50"/>
        <v>108</v>
      </c>
      <c r="H39" s="24">
        <f t="shared" si="50"/>
        <v>1204</v>
      </c>
      <c r="I39" s="25">
        <f t="shared" si="50"/>
        <v>1726</v>
      </c>
      <c r="J39" s="24">
        <f t="shared" si="50"/>
        <v>2379</v>
      </c>
      <c r="K39" s="25">
        <f>ROUND(AVERAGE(K8:K38),2)</f>
        <v>19.21</v>
      </c>
      <c r="L39" s="24">
        <f>ROUND(AVERAGE(L8:L38),2)</f>
        <v>23.36</v>
      </c>
      <c r="M39" s="25">
        <f>ROUND(AVERAGE(M8:M38),2)</f>
        <v>21.95</v>
      </c>
      <c r="N39" s="24">
        <f>ROUND(AVERAGE(N8:N38),2)</f>
        <v>16.36</v>
      </c>
      <c r="O39" s="24">
        <f>ROUND(AVERAGE(O8:O38),2)</f>
        <v>5.58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55.5</v>
      </c>
      <c r="T39" s="24">
        <f t="shared" si="51"/>
        <v>73.75</v>
      </c>
      <c r="U39" s="24">
        <f t="shared" si="51"/>
        <v>69.25</v>
      </c>
      <c r="V39" s="24">
        <f t="shared" si="51"/>
        <v>77.8</v>
      </c>
      <c r="W39" s="24">
        <f t="shared" si="51"/>
        <v>43.8</v>
      </c>
      <c r="Y39" s="24">
        <f t="shared" ref="Y39:AE39" si="52">AVERAGE(Y8:Y38)</f>
        <v>115.5</v>
      </c>
      <c r="Z39" s="24">
        <f t="shared" si="52"/>
        <v>0</v>
      </c>
      <c r="AA39" s="24">
        <f t="shared" si="52"/>
        <v>45.25</v>
      </c>
      <c r="AB39" s="24">
        <f t="shared" si="52"/>
        <v>32</v>
      </c>
      <c r="AC39" s="24">
        <f t="shared" si="52"/>
        <v>56.75</v>
      </c>
      <c r="AD39" s="24">
        <f t="shared" si="52"/>
        <v>54.6</v>
      </c>
      <c r="AE39" s="24">
        <f t="shared" si="52"/>
        <v>113</v>
      </c>
      <c r="AG39" s="24">
        <f t="shared" ref="AG39:AM39" si="53">AVERAGE(AG8:AG38)</f>
        <v>115.5</v>
      </c>
      <c r="AH39" s="24">
        <f t="shared" si="53"/>
        <v>0</v>
      </c>
      <c r="AI39" s="24">
        <f t="shared" si="53"/>
        <v>100.75</v>
      </c>
      <c r="AJ39" s="24">
        <f t="shared" si="53"/>
        <v>105.75</v>
      </c>
      <c r="AK39" s="24">
        <f t="shared" si="53"/>
        <v>126</v>
      </c>
      <c r="AL39" s="24">
        <f t="shared" si="53"/>
        <v>132.4</v>
      </c>
      <c r="AM39" s="24">
        <f t="shared" si="53"/>
        <v>156.80000000000001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19.3325</v>
      </c>
      <c r="AR39" s="24">
        <f t="shared" si="54"/>
        <v>18.962499999999999</v>
      </c>
      <c r="AS39" s="24">
        <f t="shared" si="54"/>
        <v>18.47</v>
      </c>
      <c r="AT39" s="24">
        <f t="shared" si="54"/>
        <v>17.456</v>
      </c>
      <c r="AU39" s="24">
        <f t="shared" si="54"/>
        <v>21.648000000000003</v>
      </c>
      <c r="AW39" s="24">
        <f t="shared" ref="AW39:BC39" si="55">AVERAGE(AW8:AW38)</f>
        <v>28.39</v>
      </c>
      <c r="AX39" s="24" t="e">
        <f t="shared" si="55"/>
        <v>#DIV/0!</v>
      </c>
      <c r="AY39" s="24">
        <f t="shared" si="55"/>
        <v>19.324999999999999</v>
      </c>
      <c r="AZ39" s="24">
        <f t="shared" si="55"/>
        <v>22.154999999999998</v>
      </c>
      <c r="BA39" s="24">
        <f t="shared" si="55"/>
        <v>21.515000000000001</v>
      </c>
      <c r="BB39" s="24">
        <f t="shared" si="55"/>
        <v>22.518000000000001</v>
      </c>
      <c r="BC39" s="24">
        <f t="shared" si="55"/>
        <v>25.840000000000003</v>
      </c>
      <c r="BE39" s="24">
        <f t="shared" ref="BE39:BK39" si="56">AVERAGE(BE8:BE38)</f>
        <v>28.39</v>
      </c>
      <c r="BF39" s="24" t="e">
        <f t="shared" si="56"/>
        <v>#DIV/0!</v>
      </c>
      <c r="BG39" s="24">
        <f t="shared" si="56"/>
        <v>19.305</v>
      </c>
      <c r="BH39" s="24">
        <f t="shared" si="56"/>
        <v>19.922499999999999</v>
      </c>
      <c r="BI39" s="24">
        <f t="shared" si="56"/>
        <v>19.825000000000003</v>
      </c>
      <c r="BJ39" s="24">
        <f t="shared" si="56"/>
        <v>19.54</v>
      </c>
      <c r="BK39" s="24">
        <f t="shared" si="56"/>
        <v>24.630000000000003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1402</v>
      </c>
      <c r="F40" s="24">
        <f t="shared" si="57"/>
        <v>1836</v>
      </c>
      <c r="G40" s="24">
        <f t="shared" si="57"/>
        <v>3238</v>
      </c>
      <c r="H40" s="24">
        <f t="shared" si="57"/>
        <v>26480</v>
      </c>
      <c r="I40" s="24">
        <f t="shared" si="57"/>
        <v>44875</v>
      </c>
      <c r="J40" s="24">
        <f t="shared" si="57"/>
        <v>71355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115.5</v>
      </c>
      <c r="F46" s="34">
        <f t="shared" ref="F46:F52" si="60">HLOOKUP(C46,$AG$7:$AM$39,33,FALSE)</f>
        <v>115.5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28.39</v>
      </c>
      <c r="I46" s="35">
        <f t="shared" ref="I46:I52" si="63">HLOOKUP(C46,$BE$7:$BK$39,33,FALSE)</f>
        <v>28.39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55.5</v>
      </c>
      <c r="E48" s="34">
        <f t="shared" si="59"/>
        <v>45.25</v>
      </c>
      <c r="F48" s="34">
        <f t="shared" si="60"/>
        <v>100.75</v>
      </c>
      <c r="G48" s="35">
        <f t="shared" si="61"/>
        <v>19.3325</v>
      </c>
      <c r="H48" s="35">
        <f t="shared" si="62"/>
        <v>19.324999999999999</v>
      </c>
      <c r="I48" s="35">
        <f t="shared" si="63"/>
        <v>19.305</v>
      </c>
    </row>
    <row r="49" spans="3:9" x14ac:dyDescent="0.2">
      <c r="C49" s="24" t="s">
        <v>13</v>
      </c>
      <c r="D49" s="34">
        <f t="shared" si="58"/>
        <v>73.75</v>
      </c>
      <c r="E49" s="34">
        <f t="shared" si="59"/>
        <v>32</v>
      </c>
      <c r="F49" s="34">
        <f t="shared" si="60"/>
        <v>105.75</v>
      </c>
      <c r="G49" s="35">
        <f t="shared" si="61"/>
        <v>18.962499999999999</v>
      </c>
      <c r="H49" s="35">
        <f t="shared" si="62"/>
        <v>22.154999999999998</v>
      </c>
      <c r="I49" s="35">
        <f t="shared" si="63"/>
        <v>19.922499999999999</v>
      </c>
    </row>
    <row r="50" spans="3:9" x14ac:dyDescent="0.2">
      <c r="C50" s="24" t="s">
        <v>14</v>
      </c>
      <c r="D50" s="34">
        <f t="shared" si="58"/>
        <v>69.25</v>
      </c>
      <c r="E50" s="34">
        <f t="shared" si="59"/>
        <v>56.75</v>
      </c>
      <c r="F50" s="34">
        <f t="shared" si="60"/>
        <v>126</v>
      </c>
      <c r="G50" s="35">
        <f t="shared" si="61"/>
        <v>18.47</v>
      </c>
      <c r="H50" s="35">
        <f t="shared" si="62"/>
        <v>21.515000000000001</v>
      </c>
      <c r="I50" s="35">
        <f t="shared" si="63"/>
        <v>19.825000000000003</v>
      </c>
    </row>
    <row r="51" spans="3:9" x14ac:dyDescent="0.2">
      <c r="C51" s="24" t="s">
        <v>16</v>
      </c>
      <c r="D51" s="34">
        <f t="shared" si="58"/>
        <v>77.8</v>
      </c>
      <c r="E51" s="34">
        <f t="shared" si="59"/>
        <v>54.6</v>
      </c>
      <c r="F51" s="34">
        <f t="shared" si="60"/>
        <v>132.4</v>
      </c>
      <c r="G51" s="35">
        <f t="shared" si="61"/>
        <v>17.456</v>
      </c>
      <c r="H51" s="35">
        <f t="shared" si="62"/>
        <v>22.518000000000001</v>
      </c>
      <c r="I51" s="35">
        <f t="shared" si="63"/>
        <v>19.54</v>
      </c>
    </row>
    <row r="52" spans="3:9" x14ac:dyDescent="0.2">
      <c r="C52" s="24" t="s">
        <v>18</v>
      </c>
      <c r="D52" s="34">
        <f t="shared" si="58"/>
        <v>43.8</v>
      </c>
      <c r="E52" s="34">
        <f t="shared" si="59"/>
        <v>113</v>
      </c>
      <c r="F52" s="34">
        <f t="shared" si="60"/>
        <v>156.80000000000001</v>
      </c>
      <c r="G52" s="35">
        <f t="shared" si="61"/>
        <v>21.648000000000003</v>
      </c>
      <c r="H52" s="35">
        <f t="shared" si="62"/>
        <v>25.840000000000003</v>
      </c>
      <c r="I52" s="35">
        <f t="shared" si="63"/>
        <v>24.630000000000003</v>
      </c>
    </row>
  </sheetData>
  <sheetProtection sheet="1" objects="1" scenarios="1"/>
  <phoneticPr fontId="1" type="noConversion"/>
  <hyperlinks>
    <hyperlink ref="F4" location="Avril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1</v>
      </c>
      <c r="C8" s="12" t="str">
        <f t="shared" ref="C8:C38" si="1">IF(B8=1,"Lundi",IF(B8=2,"Mardi",IF(B8=3,"Mercredi",IF(B8=4,"Jeudi",IF(B8=5,"Vendredi",IF(B8=6,"Samedi","Dimanche"))))))</f>
        <v>Lundi</v>
      </c>
      <c r="D8" s="17">
        <v>42856</v>
      </c>
      <c r="E8" s="52"/>
      <c r="F8" s="53">
        <v>122</v>
      </c>
      <c r="G8" s="19">
        <f t="shared" ref="G8:G38" si="2">SUM(E8:F8)</f>
        <v>122</v>
      </c>
      <c r="H8" s="53"/>
      <c r="I8" s="52">
        <v>3199</v>
      </c>
      <c r="J8" s="20">
        <f t="shared" ref="J8:J37" si="3">H8+I8</f>
        <v>3199</v>
      </c>
      <c r="K8" s="21" t="str">
        <f t="shared" ref="K8:K37" si="4">IF(E8=0," ",ROUND(H8/E8,2))</f>
        <v xml:space="preserve"> </v>
      </c>
      <c r="L8" s="22">
        <f t="shared" ref="L8:L37" si="5">IF(F8=0," ",ROUND(I8/F8,2))</f>
        <v>26.22</v>
      </c>
      <c r="M8" s="21">
        <f t="shared" ref="M8:M37" si="6">IF(G8=0," ",ROUND(J8/G8,2))</f>
        <v>26.22</v>
      </c>
      <c r="N8" s="54">
        <v>20.95</v>
      </c>
      <c r="O8" s="22">
        <f t="shared" ref="O8:O38" si="7">IF(M8=" "," ",M8-N8)</f>
        <v>5.27</v>
      </c>
      <c r="P8">
        <v>2</v>
      </c>
      <c r="Q8">
        <f t="shared" ref="Q8:Q38" si="8">IF(C8="Lundi",E8," ")</f>
        <v>0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>
        <f t="shared" ref="Y8:Y38" si="15">IF(C8="Lundi",F8," ")</f>
        <v>122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>
        <f t="shared" ref="AG8:AG38" si="22">IF(C8="Lundi",G8," ")</f>
        <v>122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>
        <f t="shared" ref="AW8:AW38" si="36">IF(C8="Lundi",L8," ")</f>
        <v>26.22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>
        <f t="shared" ref="BE8:BE38" si="43">IF(C8="Lundi",M8," ")</f>
        <v>26.22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2</v>
      </c>
      <c r="C9" s="14" t="str">
        <f t="shared" si="1"/>
        <v>Mardi</v>
      </c>
      <c r="D9" s="17">
        <v>42857</v>
      </c>
      <c r="E9" s="52"/>
      <c r="F9" s="53"/>
      <c r="G9" s="19">
        <f t="shared" si="2"/>
        <v>0</v>
      </c>
      <c r="H9" s="53"/>
      <c r="I9" s="52"/>
      <c r="J9" s="20">
        <f t="shared" si="3"/>
        <v>0</v>
      </c>
      <c r="K9" s="21" t="str">
        <f t="shared" si="4"/>
        <v xml:space="preserve"> </v>
      </c>
      <c r="L9" s="22" t="str">
        <f t="shared" si="5"/>
        <v xml:space="preserve"> </v>
      </c>
      <c r="M9" s="21" t="str">
        <f t="shared" si="6"/>
        <v xml:space="preserve"> </v>
      </c>
      <c r="N9" s="54"/>
      <c r="O9" s="22" t="str">
        <f t="shared" si="7"/>
        <v xml:space="preserve"> </v>
      </c>
      <c r="P9">
        <v>3</v>
      </c>
      <c r="Q9" t="str">
        <f t="shared" si="8"/>
        <v xml:space="preserve"> </v>
      </c>
      <c r="R9">
        <f t="shared" si="9"/>
        <v>0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>
        <f t="shared" si="16"/>
        <v>0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>
        <f t="shared" si="23"/>
        <v>0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3</v>
      </c>
      <c r="C10" s="14" t="str">
        <f t="shared" si="1"/>
        <v>Mercredi</v>
      </c>
      <c r="D10" s="17">
        <v>42858</v>
      </c>
      <c r="E10" s="52">
        <v>58</v>
      </c>
      <c r="F10" s="53">
        <v>45</v>
      </c>
      <c r="G10" s="19">
        <f t="shared" si="2"/>
        <v>103</v>
      </c>
      <c r="H10" s="53">
        <v>1061</v>
      </c>
      <c r="I10" s="52">
        <v>845</v>
      </c>
      <c r="J10" s="20">
        <f t="shared" si="3"/>
        <v>1906</v>
      </c>
      <c r="K10" s="21">
        <f t="shared" si="4"/>
        <v>18.29</v>
      </c>
      <c r="L10" s="22">
        <f t="shared" si="5"/>
        <v>18.78</v>
      </c>
      <c r="M10" s="21">
        <f t="shared" si="6"/>
        <v>18.5</v>
      </c>
      <c r="N10" s="54">
        <v>13.91</v>
      </c>
      <c r="O10" s="22">
        <f t="shared" si="7"/>
        <v>4.59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>
        <f t="shared" si="10"/>
        <v>58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>
        <f t="shared" si="17"/>
        <v>45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>
        <f t="shared" si="24"/>
        <v>103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>
        <f t="shared" si="31"/>
        <v>18.29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>
        <f t="shared" si="38"/>
        <v>18.78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>
        <f t="shared" si="45"/>
        <v>18.5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4</v>
      </c>
      <c r="C11" s="14" t="str">
        <f t="shared" si="1"/>
        <v>Jeudi</v>
      </c>
      <c r="D11" s="17">
        <v>42859</v>
      </c>
      <c r="E11" s="52">
        <v>78</v>
      </c>
      <c r="F11" s="53">
        <v>34</v>
      </c>
      <c r="G11" s="19">
        <f t="shared" si="2"/>
        <v>112</v>
      </c>
      <c r="H11" s="53">
        <v>1436</v>
      </c>
      <c r="I11" s="52">
        <v>691</v>
      </c>
      <c r="J11" s="20">
        <f t="shared" si="3"/>
        <v>2127</v>
      </c>
      <c r="K11" s="21">
        <f t="shared" si="4"/>
        <v>18.41</v>
      </c>
      <c r="L11" s="22">
        <f t="shared" si="5"/>
        <v>20.32</v>
      </c>
      <c r="M11" s="21">
        <f t="shared" si="6"/>
        <v>18.989999999999998</v>
      </c>
      <c r="N11" s="54">
        <v>14.18</v>
      </c>
      <c r="O11" s="22">
        <f t="shared" si="7"/>
        <v>4.8099999999999987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>
        <f t="shared" si="11"/>
        <v>78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>
        <f t="shared" si="18"/>
        <v>34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>
        <f t="shared" si="25"/>
        <v>112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>
        <f t="shared" si="32"/>
        <v>18.41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>
        <f t="shared" si="39"/>
        <v>20.32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>
        <f t="shared" si="46"/>
        <v>18.989999999999998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5</v>
      </c>
      <c r="C12" s="14" t="str">
        <f t="shared" si="1"/>
        <v>Vendredi</v>
      </c>
      <c r="D12" s="17">
        <v>42860</v>
      </c>
      <c r="E12" s="52">
        <v>69</v>
      </c>
      <c r="F12" s="53">
        <v>56</v>
      </c>
      <c r="G12" s="19">
        <f t="shared" si="2"/>
        <v>125</v>
      </c>
      <c r="H12" s="53">
        <v>1228</v>
      </c>
      <c r="I12" s="52">
        <v>1166</v>
      </c>
      <c r="J12" s="20">
        <f t="shared" si="3"/>
        <v>2394</v>
      </c>
      <c r="K12" s="21">
        <f t="shared" si="4"/>
        <v>17.8</v>
      </c>
      <c r="L12" s="22">
        <f t="shared" si="5"/>
        <v>20.82</v>
      </c>
      <c r="M12" s="21">
        <f t="shared" si="6"/>
        <v>19.149999999999999</v>
      </c>
      <c r="N12" s="54">
        <v>14.45</v>
      </c>
      <c r="O12" s="22">
        <f t="shared" si="7"/>
        <v>4.6999999999999993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>
        <f t="shared" si="12"/>
        <v>69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>
        <f t="shared" si="19"/>
        <v>56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>
        <f t="shared" si="26"/>
        <v>125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>
        <f t="shared" si="33"/>
        <v>17.8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>
        <f t="shared" si="40"/>
        <v>20.82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>
        <f t="shared" si="47"/>
        <v>19.149999999999999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6</v>
      </c>
      <c r="C13" s="14" t="str">
        <f t="shared" si="1"/>
        <v>Samedi</v>
      </c>
      <c r="D13" s="17">
        <v>42861</v>
      </c>
      <c r="E13" s="52">
        <v>79</v>
      </c>
      <c r="F13" s="53">
        <v>52</v>
      </c>
      <c r="G13" s="19">
        <f t="shared" si="2"/>
        <v>131</v>
      </c>
      <c r="H13" s="53">
        <v>1474</v>
      </c>
      <c r="I13" s="52">
        <v>1086</v>
      </c>
      <c r="J13" s="20">
        <f t="shared" si="3"/>
        <v>2560</v>
      </c>
      <c r="K13" s="21">
        <f t="shared" si="4"/>
        <v>18.66</v>
      </c>
      <c r="L13" s="22">
        <f t="shared" si="5"/>
        <v>20.88</v>
      </c>
      <c r="M13" s="21">
        <f t="shared" si="6"/>
        <v>19.54</v>
      </c>
      <c r="N13" s="54">
        <v>14.48</v>
      </c>
      <c r="O13" s="22">
        <f t="shared" si="7"/>
        <v>5.0599999999999987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>
        <f t="shared" si="13"/>
        <v>79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>
        <f t="shared" si="20"/>
        <v>52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>
        <f t="shared" si="27"/>
        <v>131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>
        <f t="shared" si="34"/>
        <v>18.66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>
        <f t="shared" si="41"/>
        <v>20.88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>
        <f t="shared" si="48"/>
        <v>19.54</v>
      </c>
      <c r="BK13" t="str">
        <f t="shared" si="49"/>
        <v xml:space="preserve"> </v>
      </c>
    </row>
    <row r="14" spans="2:63" x14ac:dyDescent="0.2">
      <c r="B14" s="13">
        <f t="shared" si="0"/>
        <v>7</v>
      </c>
      <c r="C14" s="14" t="str">
        <f t="shared" si="1"/>
        <v>Dimanche</v>
      </c>
      <c r="D14" s="17">
        <v>42862</v>
      </c>
      <c r="E14" s="52">
        <v>44</v>
      </c>
      <c r="F14" s="53">
        <v>112</v>
      </c>
      <c r="G14" s="19">
        <f t="shared" si="2"/>
        <v>156</v>
      </c>
      <c r="H14" s="53">
        <v>794</v>
      </c>
      <c r="I14" s="52">
        <v>3096</v>
      </c>
      <c r="J14" s="20">
        <f t="shared" si="3"/>
        <v>3890</v>
      </c>
      <c r="K14" s="21">
        <f t="shared" si="4"/>
        <v>18.05</v>
      </c>
      <c r="L14" s="22">
        <f t="shared" si="5"/>
        <v>27.64</v>
      </c>
      <c r="M14" s="21">
        <f t="shared" si="6"/>
        <v>24.94</v>
      </c>
      <c r="N14" s="54">
        <v>19.579999999999998</v>
      </c>
      <c r="O14" s="22">
        <f t="shared" si="7"/>
        <v>5.360000000000003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>
        <f t="shared" si="14"/>
        <v>44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>
        <f t="shared" si="21"/>
        <v>112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>
        <f t="shared" si="28"/>
        <v>156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>
        <f t="shared" si="35"/>
        <v>18.05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>
        <f t="shared" si="42"/>
        <v>27.64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>
        <f t="shared" si="49"/>
        <v>24.94</v>
      </c>
    </row>
    <row r="15" spans="2:63" x14ac:dyDescent="0.2">
      <c r="B15" s="13">
        <f t="shared" si="0"/>
        <v>1</v>
      </c>
      <c r="C15" s="14" t="str">
        <f t="shared" si="1"/>
        <v>Lundi</v>
      </c>
      <c r="D15" s="17">
        <v>42863</v>
      </c>
      <c r="E15" s="52"/>
      <c r="F15" s="53">
        <v>121</v>
      </c>
      <c r="G15" s="19">
        <f t="shared" si="2"/>
        <v>121</v>
      </c>
      <c r="H15" s="53"/>
      <c r="I15" s="52">
        <v>3230</v>
      </c>
      <c r="J15" s="20">
        <f t="shared" si="3"/>
        <v>3230</v>
      </c>
      <c r="K15" s="21" t="str">
        <f t="shared" si="4"/>
        <v xml:space="preserve"> </v>
      </c>
      <c r="L15" s="22">
        <f t="shared" si="5"/>
        <v>26.69</v>
      </c>
      <c r="M15" s="21">
        <f t="shared" si="6"/>
        <v>26.69</v>
      </c>
      <c r="N15" s="54">
        <v>20.95</v>
      </c>
      <c r="O15" s="22">
        <f t="shared" si="7"/>
        <v>5.740000000000002</v>
      </c>
      <c r="P15">
        <v>9</v>
      </c>
      <c r="Q15">
        <f t="shared" si="8"/>
        <v>0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>
        <f t="shared" si="15"/>
        <v>121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>
        <f t="shared" si="22"/>
        <v>121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>
        <f t="shared" si="36"/>
        <v>26.69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>
        <f t="shared" si="43"/>
        <v>26.69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2</v>
      </c>
      <c r="C16" s="14" t="str">
        <f t="shared" si="1"/>
        <v>Mardi</v>
      </c>
      <c r="D16" s="17">
        <v>42864</v>
      </c>
      <c r="E16" s="52"/>
      <c r="F16" s="53"/>
      <c r="G16" s="19">
        <f t="shared" si="2"/>
        <v>0</v>
      </c>
      <c r="H16" s="53"/>
      <c r="I16" s="52"/>
      <c r="J16" s="20">
        <f t="shared" si="3"/>
        <v>0</v>
      </c>
      <c r="K16" s="21" t="str">
        <f t="shared" si="4"/>
        <v xml:space="preserve"> </v>
      </c>
      <c r="L16" s="22" t="str">
        <f t="shared" si="5"/>
        <v xml:space="preserve"> </v>
      </c>
      <c r="M16" s="21" t="str">
        <f t="shared" si="6"/>
        <v xml:space="preserve"> </v>
      </c>
      <c r="N16" s="54"/>
      <c r="O16" s="22" t="str">
        <f t="shared" si="7"/>
        <v xml:space="preserve"> </v>
      </c>
      <c r="P16">
        <v>10</v>
      </c>
      <c r="Q16" t="str">
        <f t="shared" si="8"/>
        <v xml:space="preserve"> </v>
      </c>
      <c r="R16">
        <f t="shared" si="9"/>
        <v>0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>
        <f t="shared" si="16"/>
        <v>0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>
        <f t="shared" si="23"/>
        <v>0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3</v>
      </c>
      <c r="C17" s="14" t="str">
        <f t="shared" si="1"/>
        <v>Mercredi</v>
      </c>
      <c r="D17" s="17">
        <v>42865</v>
      </c>
      <c r="E17" s="52">
        <v>56</v>
      </c>
      <c r="F17" s="53">
        <v>42</v>
      </c>
      <c r="G17" s="19">
        <f t="shared" si="2"/>
        <v>98</v>
      </c>
      <c r="H17" s="53">
        <v>1054</v>
      </c>
      <c r="I17" s="52">
        <v>945</v>
      </c>
      <c r="J17" s="20">
        <f t="shared" si="3"/>
        <v>1999</v>
      </c>
      <c r="K17" s="21">
        <f t="shared" si="4"/>
        <v>18.82</v>
      </c>
      <c r="L17" s="22">
        <f t="shared" si="5"/>
        <v>22.5</v>
      </c>
      <c r="M17" s="21">
        <f t="shared" si="6"/>
        <v>20.399999999999999</v>
      </c>
      <c r="N17" s="54">
        <v>13.91</v>
      </c>
      <c r="O17" s="22">
        <f t="shared" si="7"/>
        <v>6.4899999999999984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>
        <f t="shared" si="10"/>
        <v>56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>
        <f t="shared" si="17"/>
        <v>42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>
        <f t="shared" si="24"/>
        <v>98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>
        <f t="shared" si="31"/>
        <v>18.82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>
        <f t="shared" si="38"/>
        <v>22.5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>
        <f t="shared" si="45"/>
        <v>20.399999999999999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4</v>
      </c>
      <c r="C18" s="14" t="str">
        <f t="shared" si="1"/>
        <v>Jeudi</v>
      </c>
      <c r="D18" s="17">
        <v>42866</v>
      </c>
      <c r="E18" s="52">
        <v>76</v>
      </c>
      <c r="F18" s="53">
        <v>32</v>
      </c>
      <c r="G18" s="19">
        <f t="shared" si="2"/>
        <v>108</v>
      </c>
      <c r="H18" s="53">
        <v>1388</v>
      </c>
      <c r="I18" s="52">
        <v>675</v>
      </c>
      <c r="J18" s="20">
        <f t="shared" si="3"/>
        <v>2063</v>
      </c>
      <c r="K18" s="21">
        <f t="shared" si="4"/>
        <v>18.260000000000002</v>
      </c>
      <c r="L18" s="22">
        <f t="shared" si="5"/>
        <v>21.09</v>
      </c>
      <c r="M18" s="21">
        <f t="shared" si="6"/>
        <v>19.100000000000001</v>
      </c>
      <c r="N18" s="54">
        <v>14.18</v>
      </c>
      <c r="O18" s="22">
        <f t="shared" si="7"/>
        <v>4.9200000000000017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>
        <f t="shared" si="11"/>
        <v>76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>
        <f t="shared" si="18"/>
        <v>32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>
        <f t="shared" si="25"/>
        <v>108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>
        <f t="shared" si="32"/>
        <v>18.260000000000002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>
        <f t="shared" si="39"/>
        <v>21.09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>
        <f t="shared" si="46"/>
        <v>19.100000000000001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5</v>
      </c>
      <c r="C19" s="14" t="str">
        <f t="shared" si="1"/>
        <v>Vendredi</v>
      </c>
      <c r="D19" s="17">
        <v>42867</v>
      </c>
      <c r="E19" s="52">
        <v>66</v>
      </c>
      <c r="F19" s="53">
        <v>55</v>
      </c>
      <c r="G19" s="19">
        <f t="shared" si="2"/>
        <v>121</v>
      </c>
      <c r="H19" s="53">
        <v>1321</v>
      </c>
      <c r="I19" s="52">
        <v>1212</v>
      </c>
      <c r="J19" s="20">
        <f t="shared" si="3"/>
        <v>2533</v>
      </c>
      <c r="K19" s="21">
        <f t="shared" si="4"/>
        <v>20.02</v>
      </c>
      <c r="L19" s="22">
        <f t="shared" si="5"/>
        <v>22.04</v>
      </c>
      <c r="M19" s="21">
        <f t="shared" si="6"/>
        <v>20.93</v>
      </c>
      <c r="N19" s="54">
        <v>14.45</v>
      </c>
      <c r="O19" s="22">
        <f t="shared" si="7"/>
        <v>6.48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>
        <f t="shared" si="12"/>
        <v>66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>
        <f t="shared" si="19"/>
        <v>55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>
        <f t="shared" si="26"/>
        <v>121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>
        <f t="shared" si="33"/>
        <v>20.02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>
        <f t="shared" si="40"/>
        <v>22.04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>
        <f t="shared" si="47"/>
        <v>20.93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6</v>
      </c>
      <c r="C20" s="14" t="str">
        <f t="shared" si="1"/>
        <v>Samedi</v>
      </c>
      <c r="D20" s="17">
        <v>42868</v>
      </c>
      <c r="E20" s="52">
        <v>78</v>
      </c>
      <c r="F20" s="53">
        <v>51</v>
      </c>
      <c r="G20" s="19">
        <f t="shared" si="2"/>
        <v>129</v>
      </c>
      <c r="H20" s="53">
        <v>1376</v>
      </c>
      <c r="I20" s="52">
        <v>1176</v>
      </c>
      <c r="J20" s="20">
        <f t="shared" si="3"/>
        <v>2552</v>
      </c>
      <c r="K20" s="21">
        <f t="shared" si="4"/>
        <v>17.64</v>
      </c>
      <c r="L20" s="22">
        <f t="shared" si="5"/>
        <v>23.06</v>
      </c>
      <c r="M20" s="21">
        <f t="shared" si="6"/>
        <v>19.78</v>
      </c>
      <c r="N20" s="54">
        <v>14.48</v>
      </c>
      <c r="O20" s="22">
        <f t="shared" si="7"/>
        <v>5.3000000000000007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>
        <f t="shared" si="13"/>
        <v>78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>
        <f t="shared" si="20"/>
        <v>51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>
        <f t="shared" si="27"/>
        <v>129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>
        <f t="shared" si="34"/>
        <v>17.64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>
        <f t="shared" si="41"/>
        <v>23.06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>
        <f t="shared" si="48"/>
        <v>19.78</v>
      </c>
      <c r="BK20" t="str">
        <f t="shared" si="49"/>
        <v xml:space="preserve"> </v>
      </c>
    </row>
    <row r="21" spans="2:63" x14ac:dyDescent="0.2">
      <c r="B21" s="13">
        <f t="shared" si="0"/>
        <v>7</v>
      </c>
      <c r="C21" s="14" t="str">
        <f t="shared" si="1"/>
        <v>Dimanche</v>
      </c>
      <c r="D21" s="17">
        <v>42869</v>
      </c>
      <c r="E21" s="52">
        <v>42</v>
      </c>
      <c r="F21" s="53">
        <v>109</v>
      </c>
      <c r="G21" s="19">
        <f t="shared" si="2"/>
        <v>151</v>
      </c>
      <c r="H21" s="53">
        <v>799</v>
      </c>
      <c r="I21" s="52">
        <v>3768</v>
      </c>
      <c r="J21" s="20">
        <f t="shared" si="3"/>
        <v>4567</v>
      </c>
      <c r="K21" s="21">
        <f t="shared" si="4"/>
        <v>19.02</v>
      </c>
      <c r="L21" s="22">
        <f t="shared" si="5"/>
        <v>34.57</v>
      </c>
      <c r="M21" s="21">
        <f t="shared" si="6"/>
        <v>30.25</v>
      </c>
      <c r="N21" s="54">
        <v>19.579999999999998</v>
      </c>
      <c r="O21" s="22">
        <f t="shared" si="7"/>
        <v>10.670000000000002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>
        <f t="shared" si="14"/>
        <v>42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>
        <f t="shared" si="21"/>
        <v>109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>
        <f t="shared" si="28"/>
        <v>151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>
        <f t="shared" si="35"/>
        <v>19.02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>
        <f t="shared" si="42"/>
        <v>34.57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>
        <f t="shared" si="49"/>
        <v>30.25</v>
      </c>
    </row>
    <row r="22" spans="2:63" x14ac:dyDescent="0.2">
      <c r="B22" s="13">
        <f t="shared" si="0"/>
        <v>1</v>
      </c>
      <c r="C22" s="14" t="str">
        <f t="shared" si="1"/>
        <v>Lundi</v>
      </c>
      <c r="D22" s="17">
        <v>42870</v>
      </c>
      <c r="E22" s="52"/>
      <c r="F22" s="53">
        <v>111</v>
      </c>
      <c r="G22" s="19">
        <f t="shared" si="2"/>
        <v>111</v>
      </c>
      <c r="H22" s="53"/>
      <c r="I22" s="52">
        <v>3543</v>
      </c>
      <c r="J22" s="20">
        <f t="shared" si="3"/>
        <v>3543</v>
      </c>
      <c r="K22" s="21" t="str">
        <f t="shared" si="4"/>
        <v xml:space="preserve"> </v>
      </c>
      <c r="L22" s="22">
        <f t="shared" si="5"/>
        <v>31.92</v>
      </c>
      <c r="M22" s="21">
        <f t="shared" si="6"/>
        <v>31.92</v>
      </c>
      <c r="N22" s="54">
        <v>20.95</v>
      </c>
      <c r="O22" s="22">
        <f t="shared" si="7"/>
        <v>10.970000000000002</v>
      </c>
      <c r="P22">
        <v>16</v>
      </c>
      <c r="Q22">
        <f t="shared" si="8"/>
        <v>0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>
        <f t="shared" si="15"/>
        <v>111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>
        <f t="shared" si="22"/>
        <v>111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>
        <f t="shared" si="36"/>
        <v>31.92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>
        <f t="shared" si="43"/>
        <v>31.92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2</v>
      </c>
      <c r="C23" s="14" t="str">
        <f t="shared" si="1"/>
        <v>Mardi</v>
      </c>
      <c r="D23" s="17">
        <v>42871</v>
      </c>
      <c r="E23" s="52"/>
      <c r="F23" s="53"/>
      <c r="G23" s="19">
        <f t="shared" si="2"/>
        <v>0</v>
      </c>
      <c r="H23" s="53"/>
      <c r="I23" s="52"/>
      <c r="J23" s="20">
        <f t="shared" si="3"/>
        <v>0</v>
      </c>
      <c r="K23" s="21" t="str">
        <f t="shared" si="4"/>
        <v xml:space="preserve"> </v>
      </c>
      <c r="L23" s="22" t="str">
        <f t="shared" si="5"/>
        <v xml:space="preserve"> </v>
      </c>
      <c r="M23" s="21" t="str">
        <f t="shared" si="6"/>
        <v xml:space="preserve"> </v>
      </c>
      <c r="N23" s="54"/>
      <c r="O23" s="22" t="str">
        <f t="shared" si="7"/>
        <v xml:space="preserve"> </v>
      </c>
      <c r="P23">
        <v>17</v>
      </c>
      <c r="Q23" t="str">
        <f t="shared" si="8"/>
        <v xml:space="preserve"> </v>
      </c>
      <c r="R23">
        <f t="shared" si="9"/>
        <v>0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>
        <f t="shared" si="16"/>
        <v>0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>
        <f t="shared" si="23"/>
        <v>0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3</v>
      </c>
      <c r="C24" s="14" t="str">
        <f t="shared" si="1"/>
        <v>Mercredi</v>
      </c>
      <c r="D24" s="17">
        <v>42872</v>
      </c>
      <c r="E24" s="52">
        <v>59</v>
      </c>
      <c r="F24" s="53">
        <v>46</v>
      </c>
      <c r="G24" s="19">
        <f t="shared" si="2"/>
        <v>105</v>
      </c>
      <c r="H24" s="53">
        <v>1078</v>
      </c>
      <c r="I24" s="52">
        <v>912</v>
      </c>
      <c r="J24" s="20">
        <f t="shared" si="3"/>
        <v>1990</v>
      </c>
      <c r="K24" s="21">
        <f t="shared" si="4"/>
        <v>18.27</v>
      </c>
      <c r="L24" s="22">
        <f t="shared" si="5"/>
        <v>19.829999999999998</v>
      </c>
      <c r="M24" s="21">
        <f t="shared" si="6"/>
        <v>18.95</v>
      </c>
      <c r="N24" s="54">
        <v>13.91</v>
      </c>
      <c r="O24" s="22">
        <f t="shared" si="7"/>
        <v>5.0399999999999991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>
        <f t="shared" si="10"/>
        <v>59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>
        <f t="shared" si="17"/>
        <v>46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>
        <f t="shared" si="24"/>
        <v>105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>
        <f t="shared" si="31"/>
        <v>18.27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>
        <f t="shared" si="38"/>
        <v>19.829999999999998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>
        <f t="shared" si="45"/>
        <v>18.95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4</v>
      </c>
      <c r="C25" s="14" t="str">
        <f t="shared" si="1"/>
        <v>Jeudi</v>
      </c>
      <c r="D25" s="17">
        <v>42873</v>
      </c>
      <c r="E25" s="52">
        <v>78</v>
      </c>
      <c r="F25" s="53">
        <v>36</v>
      </c>
      <c r="G25" s="19">
        <f t="shared" si="2"/>
        <v>114</v>
      </c>
      <c r="H25" s="53">
        <v>1389</v>
      </c>
      <c r="I25" s="52">
        <v>678</v>
      </c>
      <c r="J25" s="20">
        <f t="shared" si="3"/>
        <v>2067</v>
      </c>
      <c r="K25" s="21">
        <f t="shared" si="4"/>
        <v>17.809999999999999</v>
      </c>
      <c r="L25" s="22">
        <f t="shared" si="5"/>
        <v>18.829999999999998</v>
      </c>
      <c r="M25" s="21">
        <f t="shared" si="6"/>
        <v>18.13</v>
      </c>
      <c r="N25" s="54">
        <v>14.18</v>
      </c>
      <c r="O25" s="22">
        <f t="shared" si="7"/>
        <v>3.9499999999999993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>
        <f t="shared" si="11"/>
        <v>78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>
        <f t="shared" si="18"/>
        <v>36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>
        <f t="shared" si="25"/>
        <v>114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>
        <f t="shared" si="32"/>
        <v>17.809999999999999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>
        <f t="shared" si="39"/>
        <v>18.829999999999998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>
        <f t="shared" si="46"/>
        <v>18.13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5</v>
      </c>
      <c r="C26" s="14" t="str">
        <f t="shared" si="1"/>
        <v>Vendredi</v>
      </c>
      <c r="D26" s="17">
        <v>42874</v>
      </c>
      <c r="E26" s="52">
        <v>67</v>
      </c>
      <c r="F26" s="53">
        <v>57</v>
      </c>
      <c r="G26" s="19">
        <f t="shared" si="2"/>
        <v>124</v>
      </c>
      <c r="H26" s="53">
        <v>1324</v>
      </c>
      <c r="I26" s="52">
        <v>1217</v>
      </c>
      <c r="J26" s="20">
        <f t="shared" si="3"/>
        <v>2541</v>
      </c>
      <c r="K26" s="21">
        <f t="shared" si="4"/>
        <v>19.760000000000002</v>
      </c>
      <c r="L26" s="22">
        <f t="shared" si="5"/>
        <v>21.35</v>
      </c>
      <c r="M26" s="21">
        <f t="shared" si="6"/>
        <v>20.49</v>
      </c>
      <c r="N26" s="54">
        <v>14.45</v>
      </c>
      <c r="O26" s="22">
        <f t="shared" si="7"/>
        <v>6.0399999999999991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>
        <f t="shared" si="12"/>
        <v>67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>
        <f t="shared" si="19"/>
        <v>57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>
        <f t="shared" si="26"/>
        <v>124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>
        <f t="shared" si="33"/>
        <v>19.760000000000002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>
        <f t="shared" si="40"/>
        <v>21.35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>
        <f t="shared" si="47"/>
        <v>20.49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6</v>
      </c>
      <c r="C27" s="14" t="str">
        <f t="shared" si="1"/>
        <v>Samedi</v>
      </c>
      <c r="D27" s="17">
        <v>42875</v>
      </c>
      <c r="E27" s="52">
        <v>79</v>
      </c>
      <c r="F27" s="53">
        <v>55</v>
      </c>
      <c r="G27" s="19">
        <f t="shared" si="2"/>
        <v>134</v>
      </c>
      <c r="H27" s="53">
        <v>1456</v>
      </c>
      <c r="I27" s="52">
        <v>1123</v>
      </c>
      <c r="J27" s="20">
        <f t="shared" si="3"/>
        <v>2579</v>
      </c>
      <c r="K27" s="21">
        <f t="shared" si="4"/>
        <v>18.43</v>
      </c>
      <c r="L27" s="22">
        <f t="shared" si="5"/>
        <v>20.420000000000002</v>
      </c>
      <c r="M27" s="21">
        <f t="shared" si="6"/>
        <v>19.25</v>
      </c>
      <c r="N27" s="54">
        <v>14.48</v>
      </c>
      <c r="O27" s="22">
        <f t="shared" si="7"/>
        <v>4.7699999999999996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>
        <f t="shared" si="13"/>
        <v>79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>
        <f t="shared" si="20"/>
        <v>55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>
        <f t="shared" si="27"/>
        <v>134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>
        <f t="shared" si="34"/>
        <v>18.43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>
        <f t="shared" si="41"/>
        <v>20.420000000000002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>
        <f t="shared" si="48"/>
        <v>19.25</v>
      </c>
      <c r="BK27" t="str">
        <f t="shared" si="49"/>
        <v xml:space="preserve"> </v>
      </c>
    </row>
    <row r="28" spans="2:63" x14ac:dyDescent="0.2">
      <c r="B28" s="13">
        <f t="shared" si="0"/>
        <v>7</v>
      </c>
      <c r="C28" s="14" t="str">
        <f t="shared" si="1"/>
        <v>Dimanche</v>
      </c>
      <c r="D28" s="17">
        <v>42876</v>
      </c>
      <c r="E28" s="52">
        <v>44</v>
      </c>
      <c r="F28" s="53">
        <v>111</v>
      </c>
      <c r="G28" s="19">
        <f t="shared" si="2"/>
        <v>155</v>
      </c>
      <c r="H28" s="53">
        <v>801</v>
      </c>
      <c r="I28" s="52">
        <v>3123</v>
      </c>
      <c r="J28" s="20">
        <f t="shared" si="3"/>
        <v>3924</v>
      </c>
      <c r="K28" s="21">
        <f t="shared" si="4"/>
        <v>18.2</v>
      </c>
      <c r="L28" s="22">
        <f t="shared" si="5"/>
        <v>28.14</v>
      </c>
      <c r="M28" s="21">
        <f t="shared" si="6"/>
        <v>25.32</v>
      </c>
      <c r="N28" s="54">
        <v>19.579999999999998</v>
      </c>
      <c r="O28" s="22">
        <f t="shared" si="7"/>
        <v>5.740000000000002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>
        <f t="shared" si="14"/>
        <v>44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>
        <f t="shared" si="21"/>
        <v>111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>
        <f t="shared" si="28"/>
        <v>155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>
        <f t="shared" si="35"/>
        <v>18.2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>
        <f t="shared" si="42"/>
        <v>28.14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>
        <f t="shared" si="49"/>
        <v>25.32</v>
      </c>
    </row>
    <row r="29" spans="2:63" x14ac:dyDescent="0.2">
      <c r="B29" s="13">
        <f t="shared" si="0"/>
        <v>1</v>
      </c>
      <c r="C29" s="14" t="str">
        <f t="shared" si="1"/>
        <v>Lundi</v>
      </c>
      <c r="D29" s="17">
        <v>42877</v>
      </c>
      <c r="E29" s="52"/>
      <c r="F29" s="53">
        <v>119</v>
      </c>
      <c r="G29" s="19">
        <f t="shared" si="2"/>
        <v>119</v>
      </c>
      <c r="H29" s="53"/>
      <c r="I29" s="52">
        <v>3145</v>
      </c>
      <c r="J29" s="20">
        <f t="shared" si="3"/>
        <v>3145</v>
      </c>
      <c r="K29" s="21" t="str">
        <f t="shared" si="4"/>
        <v xml:space="preserve"> </v>
      </c>
      <c r="L29" s="22">
        <f t="shared" si="5"/>
        <v>26.43</v>
      </c>
      <c r="M29" s="21">
        <f t="shared" si="6"/>
        <v>26.43</v>
      </c>
      <c r="N29" s="54">
        <v>20.95</v>
      </c>
      <c r="O29" s="22">
        <f t="shared" si="7"/>
        <v>5.48</v>
      </c>
      <c r="P29">
        <v>23</v>
      </c>
      <c r="Q29">
        <f t="shared" si="8"/>
        <v>0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>
        <f t="shared" si="15"/>
        <v>119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>
        <f t="shared" si="22"/>
        <v>119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>
        <f t="shared" si="36"/>
        <v>26.43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>
        <f t="shared" si="43"/>
        <v>26.43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2</v>
      </c>
      <c r="C30" s="14" t="str">
        <f t="shared" si="1"/>
        <v>Mardi</v>
      </c>
      <c r="D30" s="17">
        <v>42878</v>
      </c>
      <c r="E30" s="52"/>
      <c r="F30" s="53"/>
      <c r="G30" s="19">
        <f t="shared" si="2"/>
        <v>0</v>
      </c>
      <c r="H30" s="53"/>
      <c r="I30" s="52"/>
      <c r="J30" s="20">
        <f t="shared" si="3"/>
        <v>0</v>
      </c>
      <c r="K30" s="21" t="str">
        <f t="shared" si="4"/>
        <v xml:space="preserve"> </v>
      </c>
      <c r="L30" s="22" t="str">
        <f t="shared" si="5"/>
        <v xml:space="preserve"> </v>
      </c>
      <c r="M30" s="21" t="str">
        <f t="shared" si="6"/>
        <v xml:space="preserve"> </v>
      </c>
      <c r="N30" s="54"/>
      <c r="O30" s="22" t="str">
        <f t="shared" si="7"/>
        <v xml:space="preserve"> </v>
      </c>
      <c r="P30">
        <v>24</v>
      </c>
      <c r="Q30" t="str">
        <f t="shared" si="8"/>
        <v xml:space="preserve"> </v>
      </c>
      <c r="R30">
        <f t="shared" si="9"/>
        <v>0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>
        <f t="shared" si="16"/>
        <v>0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>
        <f t="shared" si="23"/>
        <v>0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3</v>
      </c>
      <c r="C31" s="14" t="str">
        <f t="shared" si="1"/>
        <v>Mercredi</v>
      </c>
      <c r="D31" s="17">
        <v>42879</v>
      </c>
      <c r="E31" s="52">
        <v>52</v>
      </c>
      <c r="F31" s="53">
        <v>45</v>
      </c>
      <c r="G31" s="19">
        <f t="shared" si="2"/>
        <v>97</v>
      </c>
      <c r="H31" s="53">
        <v>990</v>
      </c>
      <c r="I31" s="52">
        <v>956</v>
      </c>
      <c r="J31" s="20">
        <f t="shared" si="3"/>
        <v>1946</v>
      </c>
      <c r="K31" s="21">
        <f t="shared" si="4"/>
        <v>19.04</v>
      </c>
      <c r="L31" s="22">
        <f t="shared" si="5"/>
        <v>21.24</v>
      </c>
      <c r="M31" s="21">
        <f t="shared" si="6"/>
        <v>20.059999999999999</v>
      </c>
      <c r="N31" s="54">
        <v>13.91</v>
      </c>
      <c r="O31" s="22">
        <f t="shared" si="7"/>
        <v>6.1499999999999986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>
        <f t="shared" si="10"/>
        <v>52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>
        <f t="shared" si="17"/>
        <v>45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>
        <f t="shared" si="24"/>
        <v>97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>
        <f t="shared" si="31"/>
        <v>19.04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>
        <f t="shared" si="38"/>
        <v>21.24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>
        <f t="shared" si="45"/>
        <v>20.059999999999999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4</v>
      </c>
      <c r="C32" s="14" t="str">
        <f t="shared" si="1"/>
        <v>Jeudi</v>
      </c>
      <c r="D32" s="17">
        <v>42880</v>
      </c>
      <c r="E32" s="52">
        <v>71</v>
      </c>
      <c r="F32" s="53">
        <v>34</v>
      </c>
      <c r="G32" s="19">
        <f t="shared" si="2"/>
        <v>105</v>
      </c>
      <c r="H32" s="53">
        <v>1378</v>
      </c>
      <c r="I32" s="52">
        <v>721</v>
      </c>
      <c r="J32" s="20">
        <f t="shared" si="3"/>
        <v>2099</v>
      </c>
      <c r="K32" s="21">
        <f t="shared" si="4"/>
        <v>19.41</v>
      </c>
      <c r="L32" s="22">
        <f t="shared" si="5"/>
        <v>21.21</v>
      </c>
      <c r="M32" s="21">
        <f t="shared" si="6"/>
        <v>19.989999999999998</v>
      </c>
      <c r="N32" s="54">
        <v>14.18</v>
      </c>
      <c r="O32" s="22">
        <f t="shared" si="7"/>
        <v>5.8099999999999987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>
        <f t="shared" si="11"/>
        <v>71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>
        <f t="shared" si="18"/>
        <v>34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>
        <f t="shared" si="25"/>
        <v>105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>
        <f t="shared" si="32"/>
        <v>19.41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>
        <f t="shared" si="39"/>
        <v>21.21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>
        <f t="shared" si="46"/>
        <v>19.989999999999998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5</v>
      </c>
      <c r="C33" s="14" t="str">
        <f t="shared" si="1"/>
        <v>Vendredi</v>
      </c>
      <c r="D33" s="17">
        <v>42881</v>
      </c>
      <c r="E33" s="52">
        <v>65</v>
      </c>
      <c r="F33" s="53">
        <v>56</v>
      </c>
      <c r="G33" s="19">
        <f t="shared" si="2"/>
        <v>121</v>
      </c>
      <c r="H33" s="53">
        <v>1312</v>
      </c>
      <c r="I33" s="52">
        <v>1234</v>
      </c>
      <c r="J33" s="20">
        <f t="shared" si="3"/>
        <v>2546</v>
      </c>
      <c r="K33" s="21">
        <f t="shared" si="4"/>
        <v>20.18</v>
      </c>
      <c r="L33" s="22">
        <f t="shared" si="5"/>
        <v>22.04</v>
      </c>
      <c r="M33" s="21">
        <f t="shared" si="6"/>
        <v>21.04</v>
      </c>
      <c r="N33" s="54">
        <v>14.45</v>
      </c>
      <c r="O33" s="22">
        <f t="shared" si="7"/>
        <v>6.59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>
        <f t="shared" si="12"/>
        <v>65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>
        <f t="shared" si="19"/>
        <v>56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>
        <f t="shared" si="26"/>
        <v>121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>
        <f t="shared" si="33"/>
        <v>20.18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>
        <f t="shared" si="40"/>
        <v>22.04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>
        <f t="shared" si="47"/>
        <v>21.04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6</v>
      </c>
      <c r="C34" s="14" t="str">
        <f t="shared" si="1"/>
        <v>Samedi</v>
      </c>
      <c r="D34" s="17">
        <v>42882</v>
      </c>
      <c r="E34" s="52">
        <v>74</v>
      </c>
      <c r="F34" s="53">
        <v>52</v>
      </c>
      <c r="G34" s="19">
        <f t="shared" si="2"/>
        <v>126</v>
      </c>
      <c r="H34" s="53">
        <v>1378</v>
      </c>
      <c r="I34" s="52">
        <v>1187</v>
      </c>
      <c r="J34" s="20">
        <f t="shared" si="3"/>
        <v>2565</v>
      </c>
      <c r="K34" s="21">
        <f t="shared" si="4"/>
        <v>18.62</v>
      </c>
      <c r="L34" s="22">
        <f t="shared" si="5"/>
        <v>22.83</v>
      </c>
      <c r="M34" s="21">
        <f t="shared" si="6"/>
        <v>20.36</v>
      </c>
      <c r="N34" s="54">
        <v>14.48</v>
      </c>
      <c r="O34" s="22">
        <f t="shared" si="7"/>
        <v>5.879999999999999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>
        <f t="shared" si="13"/>
        <v>74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>
        <f t="shared" si="20"/>
        <v>52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>
        <f t="shared" si="27"/>
        <v>126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>
        <f t="shared" si="34"/>
        <v>18.62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>
        <f t="shared" si="41"/>
        <v>22.83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>
        <f t="shared" si="48"/>
        <v>20.36</v>
      </c>
      <c r="BK34" t="str">
        <f t="shared" si="49"/>
        <v xml:space="preserve"> </v>
      </c>
    </row>
    <row r="35" spans="2:63" x14ac:dyDescent="0.2">
      <c r="B35" s="13">
        <f t="shared" si="0"/>
        <v>7</v>
      </c>
      <c r="C35" s="14" t="str">
        <f t="shared" si="1"/>
        <v>Dimanche</v>
      </c>
      <c r="D35" s="17">
        <v>42883</v>
      </c>
      <c r="E35" s="52">
        <v>40</v>
      </c>
      <c r="F35" s="53">
        <v>101</v>
      </c>
      <c r="G35" s="19">
        <f t="shared" si="2"/>
        <v>141</v>
      </c>
      <c r="H35" s="53">
        <v>890</v>
      </c>
      <c r="I35" s="52">
        <v>3159</v>
      </c>
      <c r="J35" s="20">
        <f t="shared" si="3"/>
        <v>4049</v>
      </c>
      <c r="K35" s="21">
        <f t="shared" si="4"/>
        <v>22.25</v>
      </c>
      <c r="L35" s="22">
        <f t="shared" si="5"/>
        <v>31.28</v>
      </c>
      <c r="M35" s="21">
        <f t="shared" si="6"/>
        <v>28.72</v>
      </c>
      <c r="N35" s="54">
        <v>19.579999999999998</v>
      </c>
      <c r="O35" s="22">
        <f t="shared" si="7"/>
        <v>9.14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>
        <f t="shared" si="14"/>
        <v>40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>
        <f t="shared" si="21"/>
        <v>101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>
        <f t="shared" si="28"/>
        <v>141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>
        <f t="shared" si="35"/>
        <v>22.25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>
        <f t="shared" si="42"/>
        <v>31.28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>
        <f t="shared" si="49"/>
        <v>28.72</v>
      </c>
    </row>
    <row r="36" spans="2:63" x14ac:dyDescent="0.2">
      <c r="B36" s="13">
        <f t="shared" si="0"/>
        <v>1</v>
      </c>
      <c r="C36" s="14" t="str">
        <f t="shared" si="1"/>
        <v>Lundi</v>
      </c>
      <c r="D36" s="17">
        <v>42884</v>
      </c>
      <c r="E36" s="52"/>
      <c r="F36" s="53">
        <v>115</v>
      </c>
      <c r="G36" s="19">
        <f t="shared" si="2"/>
        <v>115</v>
      </c>
      <c r="H36" s="53"/>
      <c r="I36" s="52">
        <v>3178</v>
      </c>
      <c r="J36" s="20">
        <f t="shared" si="3"/>
        <v>3178</v>
      </c>
      <c r="K36" s="21" t="str">
        <f t="shared" si="4"/>
        <v xml:space="preserve"> </v>
      </c>
      <c r="L36" s="22">
        <f t="shared" si="5"/>
        <v>27.63</v>
      </c>
      <c r="M36" s="21">
        <f t="shared" si="6"/>
        <v>27.63</v>
      </c>
      <c r="N36" s="54">
        <v>20.95</v>
      </c>
      <c r="O36" s="22">
        <f t="shared" si="7"/>
        <v>6.68</v>
      </c>
      <c r="P36">
        <v>30</v>
      </c>
      <c r="Q36">
        <f t="shared" si="8"/>
        <v>0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>
        <f t="shared" si="15"/>
        <v>115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>
        <f t="shared" si="22"/>
        <v>115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>
        <f t="shared" si="36"/>
        <v>27.63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>
        <f t="shared" si="43"/>
        <v>27.63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2</v>
      </c>
      <c r="C37" s="14" t="str">
        <f t="shared" si="1"/>
        <v>Mardi</v>
      </c>
      <c r="D37" s="17">
        <v>42885</v>
      </c>
      <c r="E37" s="52"/>
      <c r="F37" s="53"/>
      <c r="G37" s="19">
        <f t="shared" si="2"/>
        <v>0</v>
      </c>
      <c r="H37" s="53"/>
      <c r="I37" s="52"/>
      <c r="J37" s="20">
        <f t="shared" si="3"/>
        <v>0</v>
      </c>
      <c r="K37" s="21" t="str">
        <f t="shared" si="4"/>
        <v xml:space="preserve"> </v>
      </c>
      <c r="L37" s="22" t="str">
        <f t="shared" si="5"/>
        <v xml:space="preserve"> </v>
      </c>
      <c r="M37" s="21" t="str">
        <f t="shared" si="6"/>
        <v xml:space="preserve"> </v>
      </c>
      <c r="N37" s="54"/>
      <c r="O37" s="22" t="str">
        <f t="shared" si="7"/>
        <v xml:space="preserve"> </v>
      </c>
      <c r="P37">
        <v>31</v>
      </c>
      <c r="Q37" t="str">
        <f t="shared" si="8"/>
        <v xml:space="preserve"> </v>
      </c>
      <c r="R37">
        <f t="shared" si="9"/>
        <v>0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>
        <f t="shared" si="16"/>
        <v>0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>
        <f t="shared" si="23"/>
        <v>0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3">
        <f t="shared" si="0"/>
        <v>3</v>
      </c>
      <c r="C38" s="14" t="str">
        <f t="shared" si="1"/>
        <v>Mercredi</v>
      </c>
      <c r="D38" s="17">
        <v>42886</v>
      </c>
      <c r="E38" s="52">
        <v>50</v>
      </c>
      <c r="F38" s="53">
        <v>41</v>
      </c>
      <c r="G38" s="19">
        <f t="shared" si="2"/>
        <v>91</v>
      </c>
      <c r="H38" s="53">
        <v>1110</v>
      </c>
      <c r="I38" s="52">
        <v>859</v>
      </c>
      <c r="J38" s="20">
        <f>H38+I38</f>
        <v>1969</v>
      </c>
      <c r="K38" s="21">
        <f>IF(E38=0," ",ROUND(H38/E38,2))</f>
        <v>22.2</v>
      </c>
      <c r="L38" s="22">
        <f>IF(F38=0," ",ROUND(I38/F38,2))</f>
        <v>20.95</v>
      </c>
      <c r="M38" s="21">
        <f>IF(G38=0," ",ROUND(J38/G38,2))</f>
        <v>21.64</v>
      </c>
      <c r="N38" s="54">
        <v>13.91</v>
      </c>
      <c r="O38" s="22">
        <f t="shared" si="7"/>
        <v>7.73</v>
      </c>
      <c r="P38">
        <v>32</v>
      </c>
      <c r="Q38" t="str">
        <f t="shared" si="8"/>
        <v xml:space="preserve"> </v>
      </c>
      <c r="R38" t="str">
        <f t="shared" si="9"/>
        <v xml:space="preserve"> </v>
      </c>
      <c r="S38">
        <f t="shared" si="10"/>
        <v>50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>
        <f t="shared" si="17"/>
        <v>41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>
        <f t="shared" si="24"/>
        <v>91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>
        <f t="shared" si="31"/>
        <v>22.2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>
        <f t="shared" si="38"/>
        <v>20.95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>
        <f t="shared" si="45"/>
        <v>21.64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63</v>
      </c>
      <c r="F39" s="24">
        <f t="shared" si="50"/>
        <v>70</v>
      </c>
      <c r="G39" s="25">
        <f t="shared" si="50"/>
        <v>101</v>
      </c>
      <c r="H39" s="24">
        <f t="shared" si="50"/>
        <v>1192</v>
      </c>
      <c r="I39" s="25">
        <f t="shared" si="50"/>
        <v>1774</v>
      </c>
      <c r="J39" s="24">
        <f t="shared" si="50"/>
        <v>2296</v>
      </c>
      <c r="K39" s="25">
        <f>ROUND(AVERAGE(K8:K38),2)</f>
        <v>19.010000000000002</v>
      </c>
      <c r="L39" s="24">
        <f>ROUND(AVERAGE(L8:L38),2)</f>
        <v>23.8</v>
      </c>
      <c r="M39" s="25">
        <f>ROUND(AVERAGE(M8:M38),2)</f>
        <v>22.48</v>
      </c>
      <c r="N39" s="24">
        <f>ROUND(AVERAGE(N8:N38),2)</f>
        <v>16.350000000000001</v>
      </c>
      <c r="O39" s="24">
        <f>ROUND(AVERAGE(O8:O38),2)</f>
        <v>6.13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55</v>
      </c>
      <c r="T39" s="24">
        <f t="shared" si="51"/>
        <v>75.75</v>
      </c>
      <c r="U39" s="24">
        <f t="shared" si="51"/>
        <v>66.75</v>
      </c>
      <c r="V39" s="24">
        <f t="shared" si="51"/>
        <v>77.5</v>
      </c>
      <c r="W39" s="24">
        <f t="shared" si="51"/>
        <v>42.5</v>
      </c>
      <c r="Y39" s="24">
        <f t="shared" ref="Y39:AE39" si="52">AVERAGE(Y8:Y38)</f>
        <v>117.6</v>
      </c>
      <c r="Z39" s="24">
        <f t="shared" si="52"/>
        <v>0</v>
      </c>
      <c r="AA39" s="24">
        <f t="shared" si="52"/>
        <v>43.8</v>
      </c>
      <c r="AB39" s="24">
        <f t="shared" si="52"/>
        <v>34</v>
      </c>
      <c r="AC39" s="24">
        <f t="shared" si="52"/>
        <v>56</v>
      </c>
      <c r="AD39" s="24">
        <f t="shared" si="52"/>
        <v>52.5</v>
      </c>
      <c r="AE39" s="24">
        <f t="shared" si="52"/>
        <v>108.25</v>
      </c>
      <c r="AG39" s="24">
        <f t="shared" ref="AG39:AM39" si="53">AVERAGE(AG8:AG38)</f>
        <v>117.6</v>
      </c>
      <c r="AH39" s="24">
        <f t="shared" si="53"/>
        <v>0</v>
      </c>
      <c r="AI39" s="24">
        <f t="shared" si="53"/>
        <v>98.8</v>
      </c>
      <c r="AJ39" s="24">
        <f t="shared" si="53"/>
        <v>109.75</v>
      </c>
      <c r="AK39" s="24">
        <f t="shared" si="53"/>
        <v>122.75</v>
      </c>
      <c r="AL39" s="24">
        <f t="shared" si="53"/>
        <v>130</v>
      </c>
      <c r="AM39" s="24">
        <f t="shared" si="53"/>
        <v>150.75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19.323999999999998</v>
      </c>
      <c r="AR39" s="24">
        <f t="shared" si="54"/>
        <v>18.4725</v>
      </c>
      <c r="AS39" s="24">
        <f t="shared" si="54"/>
        <v>19.439999999999998</v>
      </c>
      <c r="AT39" s="24">
        <f t="shared" si="54"/>
        <v>18.337499999999999</v>
      </c>
      <c r="AU39" s="24">
        <f t="shared" si="54"/>
        <v>19.38</v>
      </c>
      <c r="AW39" s="24">
        <f t="shared" ref="AW39:BC39" si="55">AVERAGE(AW8:AW38)</f>
        <v>27.777999999999999</v>
      </c>
      <c r="AX39" s="24" t="e">
        <f t="shared" si="55"/>
        <v>#DIV/0!</v>
      </c>
      <c r="AY39" s="24">
        <f t="shared" si="55"/>
        <v>20.66</v>
      </c>
      <c r="AZ39" s="24">
        <f t="shared" si="55"/>
        <v>20.362499999999997</v>
      </c>
      <c r="BA39" s="24">
        <f t="shared" si="55"/>
        <v>21.5625</v>
      </c>
      <c r="BB39" s="24">
        <f t="shared" si="55"/>
        <v>21.797499999999999</v>
      </c>
      <c r="BC39" s="24">
        <f t="shared" si="55"/>
        <v>30.407499999999999</v>
      </c>
      <c r="BE39" s="24">
        <f t="shared" ref="BE39:BK39" si="56">AVERAGE(BE8:BE38)</f>
        <v>27.777999999999999</v>
      </c>
      <c r="BF39" s="24" t="e">
        <f t="shared" si="56"/>
        <v>#DIV/0!</v>
      </c>
      <c r="BG39" s="24">
        <f t="shared" si="56"/>
        <v>19.91</v>
      </c>
      <c r="BH39" s="24">
        <f t="shared" si="56"/>
        <v>19.052499999999998</v>
      </c>
      <c r="BI39" s="24">
        <f t="shared" si="56"/>
        <v>20.402499999999996</v>
      </c>
      <c r="BJ39" s="24">
        <f t="shared" si="56"/>
        <v>19.732500000000002</v>
      </c>
      <c r="BK39" s="24">
        <f t="shared" si="56"/>
        <v>27.307499999999997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1325</v>
      </c>
      <c r="F40" s="24">
        <f t="shared" si="57"/>
        <v>1810</v>
      </c>
      <c r="G40" s="24">
        <f t="shared" si="57"/>
        <v>3135</v>
      </c>
      <c r="H40" s="24">
        <f t="shared" si="57"/>
        <v>25037</v>
      </c>
      <c r="I40" s="24">
        <f t="shared" si="57"/>
        <v>46124</v>
      </c>
      <c r="J40" s="24">
        <f t="shared" si="57"/>
        <v>71161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117.6</v>
      </c>
      <c r="F46" s="34">
        <f t="shared" ref="F46:F52" si="60">HLOOKUP(C46,$AG$7:$AM$39,33,FALSE)</f>
        <v>117.6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27.777999999999999</v>
      </c>
      <c r="I46" s="35">
        <f t="shared" ref="I46:I52" si="63">HLOOKUP(C46,$BE$7:$BK$39,33,FALSE)</f>
        <v>27.777999999999999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55</v>
      </c>
      <c r="E48" s="34">
        <f t="shared" si="59"/>
        <v>43.8</v>
      </c>
      <c r="F48" s="34">
        <f t="shared" si="60"/>
        <v>98.8</v>
      </c>
      <c r="G48" s="35">
        <f t="shared" si="61"/>
        <v>19.323999999999998</v>
      </c>
      <c r="H48" s="35">
        <f t="shared" si="62"/>
        <v>20.66</v>
      </c>
      <c r="I48" s="35">
        <f t="shared" si="63"/>
        <v>19.91</v>
      </c>
    </row>
    <row r="49" spans="3:9" x14ac:dyDescent="0.2">
      <c r="C49" s="24" t="s">
        <v>13</v>
      </c>
      <c r="D49" s="34">
        <f t="shared" si="58"/>
        <v>75.75</v>
      </c>
      <c r="E49" s="34">
        <f t="shared" si="59"/>
        <v>34</v>
      </c>
      <c r="F49" s="34">
        <f t="shared" si="60"/>
        <v>109.75</v>
      </c>
      <c r="G49" s="35">
        <f t="shared" si="61"/>
        <v>18.4725</v>
      </c>
      <c r="H49" s="35">
        <f t="shared" si="62"/>
        <v>20.362499999999997</v>
      </c>
      <c r="I49" s="35">
        <f t="shared" si="63"/>
        <v>19.052499999999998</v>
      </c>
    </row>
    <row r="50" spans="3:9" x14ac:dyDescent="0.2">
      <c r="C50" s="24" t="s">
        <v>14</v>
      </c>
      <c r="D50" s="34">
        <f t="shared" si="58"/>
        <v>66.75</v>
      </c>
      <c r="E50" s="34">
        <f t="shared" si="59"/>
        <v>56</v>
      </c>
      <c r="F50" s="34">
        <f t="shared" si="60"/>
        <v>122.75</v>
      </c>
      <c r="G50" s="35">
        <f t="shared" si="61"/>
        <v>19.439999999999998</v>
      </c>
      <c r="H50" s="35">
        <f t="shared" si="62"/>
        <v>21.5625</v>
      </c>
      <c r="I50" s="35">
        <f t="shared" si="63"/>
        <v>20.402499999999996</v>
      </c>
    </row>
    <row r="51" spans="3:9" x14ac:dyDescent="0.2">
      <c r="C51" s="24" t="s">
        <v>16</v>
      </c>
      <c r="D51" s="34">
        <f t="shared" si="58"/>
        <v>77.5</v>
      </c>
      <c r="E51" s="34">
        <f t="shared" si="59"/>
        <v>52.5</v>
      </c>
      <c r="F51" s="34">
        <f t="shared" si="60"/>
        <v>130</v>
      </c>
      <c r="G51" s="35">
        <f t="shared" si="61"/>
        <v>18.337499999999999</v>
      </c>
      <c r="H51" s="35">
        <f t="shared" si="62"/>
        <v>21.797499999999999</v>
      </c>
      <c r="I51" s="35">
        <f t="shared" si="63"/>
        <v>19.732500000000002</v>
      </c>
    </row>
    <row r="52" spans="3:9" x14ac:dyDescent="0.2">
      <c r="C52" s="24" t="s">
        <v>18</v>
      </c>
      <c r="D52" s="34">
        <f t="shared" si="58"/>
        <v>42.5</v>
      </c>
      <c r="E52" s="34">
        <f t="shared" si="59"/>
        <v>108.25</v>
      </c>
      <c r="F52" s="34">
        <f t="shared" si="60"/>
        <v>150.75</v>
      </c>
      <c r="G52" s="35">
        <f t="shared" si="61"/>
        <v>19.38</v>
      </c>
      <c r="H52" s="35">
        <f t="shared" si="62"/>
        <v>30.407499999999999</v>
      </c>
      <c r="I52" s="35">
        <f t="shared" si="63"/>
        <v>27.307499999999997</v>
      </c>
    </row>
  </sheetData>
  <sheetProtection sheet="1" objects="1" scenarios="1"/>
  <phoneticPr fontId="1" type="noConversion"/>
  <hyperlinks>
    <hyperlink ref="F4" location="Mai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7" si="0">WEEKDAY(D8,2)</f>
        <v>4</v>
      </c>
      <c r="C8" s="12" t="str">
        <f t="shared" ref="C8:C37" si="1">IF(B8=1,"Lundi",IF(B8=2,"Mardi",IF(B8=3,"Mercredi",IF(B8=4,"Jeudi",IF(B8=5,"Vendredi",IF(B8=6,"Samedi","Dimanche"))))))</f>
        <v>Jeudi</v>
      </c>
      <c r="D8" s="17">
        <v>42887</v>
      </c>
      <c r="E8" s="52">
        <v>78</v>
      </c>
      <c r="F8" s="53">
        <v>36</v>
      </c>
      <c r="G8" s="19">
        <f t="shared" ref="G8:G37" si="2">SUM(E8:F8)</f>
        <v>114</v>
      </c>
      <c r="H8" s="53">
        <v>1527</v>
      </c>
      <c r="I8" s="52">
        <v>888</v>
      </c>
      <c r="J8" s="20">
        <f t="shared" ref="J8:J37" si="3">H8+I8</f>
        <v>2415</v>
      </c>
      <c r="K8" s="21">
        <f t="shared" ref="K8:K37" si="4">IF(E8=0," ",ROUND(H8/E8,2))</f>
        <v>19.579999999999998</v>
      </c>
      <c r="L8" s="22">
        <f t="shared" ref="L8:L37" si="5">IF(F8=0," ",ROUND(I8/F8,2))</f>
        <v>24.67</v>
      </c>
      <c r="M8" s="21">
        <f t="shared" ref="M8:M37" si="6">IF(G8=0," ",ROUND(J8/G8,2))</f>
        <v>21.18</v>
      </c>
      <c r="N8" s="54">
        <v>15.21</v>
      </c>
      <c r="O8" s="22">
        <f t="shared" ref="O8:O37" si="7">IF(M8=" "," ",M8-N8)</f>
        <v>5.9699999999999989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>
        <f t="shared" ref="T8:T38" si="11">IF(C8="Jeudi",E8," ")</f>
        <v>78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>
        <f t="shared" ref="AB8:AB38" si="18">IF(C8="Jeudi",F8," ")</f>
        <v>36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>
        <f t="shared" ref="AJ8:AJ38" si="25">IF(C8="Jeudi",G8," ")</f>
        <v>114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>
        <f t="shared" ref="AR8:AR38" si="32">IF(C8="Jeudi",K8," ")</f>
        <v>19.579999999999998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>
        <f t="shared" ref="AZ8:AZ38" si="39">IF(C8="Jeudi",L8," ")</f>
        <v>24.67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>
        <f t="shared" ref="BH8:BH38" si="46">IF(C8="Jeudi",M8," ")</f>
        <v>21.18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5</v>
      </c>
      <c r="C9" s="14" t="str">
        <f t="shared" si="1"/>
        <v>Vendredi</v>
      </c>
      <c r="D9" s="17">
        <v>42888</v>
      </c>
      <c r="E9" s="52">
        <v>67</v>
      </c>
      <c r="F9" s="53">
        <v>53</v>
      </c>
      <c r="G9" s="19">
        <f t="shared" si="2"/>
        <v>120</v>
      </c>
      <c r="H9" s="53">
        <v>1325</v>
      </c>
      <c r="I9" s="52">
        <v>1214</v>
      </c>
      <c r="J9" s="20">
        <f t="shared" si="3"/>
        <v>2539</v>
      </c>
      <c r="K9" s="21">
        <f t="shared" si="4"/>
        <v>19.78</v>
      </c>
      <c r="L9" s="22">
        <f t="shared" si="5"/>
        <v>22.91</v>
      </c>
      <c r="M9" s="21">
        <f t="shared" si="6"/>
        <v>21.16</v>
      </c>
      <c r="N9" s="54">
        <v>15.07</v>
      </c>
      <c r="O9" s="22">
        <f t="shared" si="7"/>
        <v>6.09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>
        <f t="shared" si="12"/>
        <v>67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>
        <f t="shared" si="19"/>
        <v>53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>
        <f t="shared" si="26"/>
        <v>120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>
        <f t="shared" si="33"/>
        <v>19.78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>
        <f t="shared" si="40"/>
        <v>22.91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>
        <f t="shared" si="47"/>
        <v>21.16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6</v>
      </c>
      <c r="C10" s="14" t="str">
        <f t="shared" si="1"/>
        <v>Samedi</v>
      </c>
      <c r="D10" s="17">
        <v>42889</v>
      </c>
      <c r="E10" s="52">
        <v>81</v>
      </c>
      <c r="F10" s="53">
        <v>56</v>
      </c>
      <c r="G10" s="19">
        <f t="shared" si="2"/>
        <v>137</v>
      </c>
      <c r="H10" s="53">
        <v>1563</v>
      </c>
      <c r="I10" s="52">
        <v>1176</v>
      </c>
      <c r="J10" s="20">
        <f t="shared" si="3"/>
        <v>2739</v>
      </c>
      <c r="K10" s="21">
        <f t="shared" si="4"/>
        <v>19.3</v>
      </c>
      <c r="L10" s="22">
        <f t="shared" si="5"/>
        <v>21</v>
      </c>
      <c r="M10" s="21">
        <f t="shared" si="6"/>
        <v>19.989999999999998</v>
      </c>
      <c r="N10" s="54">
        <v>14.48</v>
      </c>
      <c r="O10" s="22">
        <f t="shared" si="7"/>
        <v>5.509999999999998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>
        <f t="shared" si="13"/>
        <v>81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>
        <f t="shared" si="20"/>
        <v>56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>
        <f t="shared" si="27"/>
        <v>137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>
        <f t="shared" si="34"/>
        <v>19.3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>
        <f t="shared" si="41"/>
        <v>21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>
        <f t="shared" si="48"/>
        <v>19.989999999999998</v>
      </c>
      <c r="BK10" t="str">
        <f t="shared" si="49"/>
        <v xml:space="preserve"> </v>
      </c>
    </row>
    <row r="11" spans="2:63" x14ac:dyDescent="0.2">
      <c r="B11" s="13">
        <f t="shared" si="0"/>
        <v>7</v>
      </c>
      <c r="C11" s="14" t="str">
        <f t="shared" si="1"/>
        <v>Dimanche</v>
      </c>
      <c r="D11" s="17">
        <v>42890</v>
      </c>
      <c r="E11" s="52">
        <v>38</v>
      </c>
      <c r="F11" s="53">
        <v>121</v>
      </c>
      <c r="G11" s="19">
        <f t="shared" si="2"/>
        <v>159</v>
      </c>
      <c r="H11" s="53">
        <v>978</v>
      </c>
      <c r="I11" s="52">
        <v>3156</v>
      </c>
      <c r="J11" s="20">
        <f t="shared" si="3"/>
        <v>4134</v>
      </c>
      <c r="K11" s="21">
        <f t="shared" si="4"/>
        <v>25.74</v>
      </c>
      <c r="L11" s="22">
        <f t="shared" si="5"/>
        <v>26.08</v>
      </c>
      <c r="M11" s="21">
        <f t="shared" si="6"/>
        <v>26</v>
      </c>
      <c r="N11" s="54">
        <v>20.67</v>
      </c>
      <c r="O11" s="22">
        <f t="shared" si="7"/>
        <v>5.3299999999999983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>
        <f t="shared" si="14"/>
        <v>38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>
        <f t="shared" si="21"/>
        <v>121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>
        <f t="shared" si="28"/>
        <v>159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>
        <f t="shared" si="35"/>
        <v>25.74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>
        <f t="shared" si="42"/>
        <v>26.08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>
        <f t="shared" si="49"/>
        <v>26</v>
      </c>
    </row>
    <row r="12" spans="2:63" x14ac:dyDescent="0.2">
      <c r="B12" s="13">
        <f t="shared" si="0"/>
        <v>1</v>
      </c>
      <c r="C12" s="14" t="str">
        <f t="shared" si="1"/>
        <v>Lundi</v>
      </c>
      <c r="D12" s="17">
        <v>42891</v>
      </c>
      <c r="E12" s="52"/>
      <c r="F12" s="53">
        <v>132</v>
      </c>
      <c r="G12" s="19">
        <f t="shared" si="2"/>
        <v>132</v>
      </c>
      <c r="H12" s="53"/>
      <c r="I12" s="52">
        <v>3287</v>
      </c>
      <c r="J12" s="20">
        <f t="shared" si="3"/>
        <v>3287</v>
      </c>
      <c r="K12" s="21" t="str">
        <f t="shared" si="4"/>
        <v xml:space="preserve"> </v>
      </c>
      <c r="L12" s="22">
        <f t="shared" si="5"/>
        <v>24.9</v>
      </c>
      <c r="M12" s="21">
        <f t="shared" si="6"/>
        <v>24.9</v>
      </c>
      <c r="N12" s="54">
        <v>20.56</v>
      </c>
      <c r="O12" s="22">
        <f t="shared" si="7"/>
        <v>4.34</v>
      </c>
      <c r="P12">
        <v>6</v>
      </c>
      <c r="Q12">
        <f t="shared" si="8"/>
        <v>0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>
        <f t="shared" si="15"/>
        <v>132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>
        <f t="shared" si="22"/>
        <v>132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>
        <f t="shared" si="36"/>
        <v>24.9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>
        <f t="shared" si="43"/>
        <v>24.9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2</v>
      </c>
      <c r="C13" s="14" t="str">
        <f t="shared" si="1"/>
        <v>Mardi</v>
      </c>
      <c r="D13" s="17">
        <v>42892</v>
      </c>
      <c r="E13" s="52"/>
      <c r="F13" s="53"/>
      <c r="G13" s="19">
        <f t="shared" si="2"/>
        <v>0</v>
      </c>
      <c r="H13" s="53"/>
      <c r="I13" s="52"/>
      <c r="J13" s="20">
        <f t="shared" si="3"/>
        <v>0</v>
      </c>
      <c r="K13" s="21" t="str">
        <f t="shared" si="4"/>
        <v xml:space="preserve"> </v>
      </c>
      <c r="L13" s="22" t="str">
        <f t="shared" si="5"/>
        <v xml:space="preserve"> </v>
      </c>
      <c r="M13" s="21" t="str">
        <f t="shared" si="6"/>
        <v xml:space="preserve"> </v>
      </c>
      <c r="N13" s="54"/>
      <c r="O13" s="22" t="str">
        <f t="shared" si="7"/>
        <v xml:space="preserve"> </v>
      </c>
      <c r="P13">
        <v>7</v>
      </c>
      <c r="Q13" t="str">
        <f t="shared" si="8"/>
        <v xml:space="preserve"> </v>
      </c>
      <c r="R13">
        <f t="shared" si="9"/>
        <v>0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>
        <f t="shared" si="16"/>
        <v>0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>
        <f t="shared" si="23"/>
        <v>0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3</v>
      </c>
      <c r="C14" s="14" t="str">
        <f t="shared" si="1"/>
        <v>Mercredi</v>
      </c>
      <c r="D14" s="17">
        <v>42893</v>
      </c>
      <c r="E14" s="52">
        <v>67</v>
      </c>
      <c r="F14" s="53">
        <v>51</v>
      </c>
      <c r="G14" s="19">
        <f t="shared" si="2"/>
        <v>118</v>
      </c>
      <c r="H14" s="53">
        <v>1423</v>
      </c>
      <c r="I14" s="52">
        <v>1178</v>
      </c>
      <c r="J14" s="20">
        <f t="shared" si="3"/>
        <v>2601</v>
      </c>
      <c r="K14" s="21">
        <f t="shared" si="4"/>
        <v>21.24</v>
      </c>
      <c r="L14" s="22">
        <f t="shared" si="5"/>
        <v>23.1</v>
      </c>
      <c r="M14" s="21">
        <f t="shared" si="6"/>
        <v>22.04</v>
      </c>
      <c r="N14" s="54">
        <v>15.16</v>
      </c>
      <c r="O14" s="22">
        <f t="shared" si="7"/>
        <v>6.879999999999999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>
        <f t="shared" si="10"/>
        <v>67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>
        <f t="shared" si="17"/>
        <v>51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>
        <f t="shared" si="24"/>
        <v>118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>
        <f t="shared" si="31"/>
        <v>21.24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>
        <f t="shared" si="38"/>
        <v>23.1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>
        <f t="shared" si="45"/>
        <v>22.04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4</v>
      </c>
      <c r="C15" s="14" t="str">
        <f t="shared" si="1"/>
        <v>Jeudi</v>
      </c>
      <c r="D15" s="17">
        <v>42894</v>
      </c>
      <c r="E15" s="52">
        <v>77</v>
      </c>
      <c r="F15" s="53">
        <v>45</v>
      </c>
      <c r="G15" s="19">
        <f t="shared" si="2"/>
        <v>122</v>
      </c>
      <c r="H15" s="53">
        <v>1623</v>
      </c>
      <c r="I15" s="52">
        <v>845</v>
      </c>
      <c r="J15" s="20">
        <f t="shared" si="3"/>
        <v>2468</v>
      </c>
      <c r="K15" s="21">
        <f t="shared" si="4"/>
        <v>21.08</v>
      </c>
      <c r="L15" s="22">
        <f t="shared" si="5"/>
        <v>18.78</v>
      </c>
      <c r="M15" s="21">
        <f t="shared" si="6"/>
        <v>20.23</v>
      </c>
      <c r="N15" s="54">
        <v>15.23</v>
      </c>
      <c r="O15" s="22">
        <f t="shared" si="7"/>
        <v>5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>
        <f t="shared" si="11"/>
        <v>77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>
        <f t="shared" si="18"/>
        <v>45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>
        <f t="shared" si="25"/>
        <v>122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>
        <f t="shared" si="32"/>
        <v>21.08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>
        <f t="shared" si="39"/>
        <v>18.78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>
        <f t="shared" si="46"/>
        <v>20.23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5</v>
      </c>
      <c r="C16" s="14" t="str">
        <f t="shared" si="1"/>
        <v>Vendredi</v>
      </c>
      <c r="D16" s="17">
        <v>42895</v>
      </c>
      <c r="E16" s="52">
        <v>71</v>
      </c>
      <c r="F16" s="53">
        <v>61</v>
      </c>
      <c r="G16" s="19">
        <f t="shared" si="2"/>
        <v>132</v>
      </c>
      <c r="H16" s="53">
        <v>1356</v>
      </c>
      <c r="I16" s="52">
        <v>1245</v>
      </c>
      <c r="J16" s="20">
        <f t="shared" si="3"/>
        <v>2601</v>
      </c>
      <c r="K16" s="21">
        <f t="shared" si="4"/>
        <v>19.100000000000001</v>
      </c>
      <c r="L16" s="22">
        <f t="shared" si="5"/>
        <v>20.41</v>
      </c>
      <c r="M16" s="21">
        <f t="shared" si="6"/>
        <v>19.7</v>
      </c>
      <c r="N16" s="54">
        <v>14.98</v>
      </c>
      <c r="O16" s="22">
        <f t="shared" si="7"/>
        <v>4.7199999999999989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>
        <f t="shared" si="12"/>
        <v>71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>
        <f t="shared" si="19"/>
        <v>61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>
        <f t="shared" si="26"/>
        <v>132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>
        <f t="shared" si="33"/>
        <v>19.100000000000001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>
        <f t="shared" si="40"/>
        <v>20.41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>
        <f t="shared" si="47"/>
        <v>19.7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6</v>
      </c>
      <c r="C17" s="14" t="str">
        <f t="shared" si="1"/>
        <v>Samedi</v>
      </c>
      <c r="D17" s="17">
        <v>42896</v>
      </c>
      <c r="E17" s="52">
        <v>86</v>
      </c>
      <c r="F17" s="53">
        <v>57</v>
      </c>
      <c r="G17" s="19">
        <f t="shared" si="2"/>
        <v>143</v>
      </c>
      <c r="H17" s="53">
        <v>1634</v>
      </c>
      <c r="I17" s="52">
        <v>1176</v>
      </c>
      <c r="J17" s="20">
        <f t="shared" si="3"/>
        <v>2810</v>
      </c>
      <c r="K17" s="21">
        <f t="shared" si="4"/>
        <v>19</v>
      </c>
      <c r="L17" s="22">
        <f t="shared" si="5"/>
        <v>20.63</v>
      </c>
      <c r="M17" s="21">
        <f t="shared" si="6"/>
        <v>19.649999999999999</v>
      </c>
      <c r="N17" s="54">
        <v>14.78</v>
      </c>
      <c r="O17" s="22">
        <f t="shared" si="7"/>
        <v>4.8699999999999992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>
        <f t="shared" si="13"/>
        <v>86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>
        <f t="shared" si="20"/>
        <v>57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>
        <f t="shared" si="27"/>
        <v>143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>
        <f t="shared" si="34"/>
        <v>19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>
        <f t="shared" si="41"/>
        <v>20.63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>
        <f t="shared" si="48"/>
        <v>19.649999999999999</v>
      </c>
      <c r="BK17" t="str">
        <f t="shared" si="49"/>
        <v xml:space="preserve"> </v>
      </c>
    </row>
    <row r="18" spans="2:63" x14ac:dyDescent="0.2">
      <c r="B18" s="13">
        <f t="shared" si="0"/>
        <v>7</v>
      </c>
      <c r="C18" s="14" t="str">
        <f t="shared" si="1"/>
        <v>Dimanche</v>
      </c>
      <c r="D18" s="17">
        <v>42897</v>
      </c>
      <c r="E18" s="52">
        <v>51</v>
      </c>
      <c r="F18" s="53">
        <v>119</v>
      </c>
      <c r="G18" s="19">
        <f t="shared" si="2"/>
        <v>170</v>
      </c>
      <c r="H18" s="53">
        <v>1028</v>
      </c>
      <c r="I18" s="52">
        <v>3067</v>
      </c>
      <c r="J18" s="20">
        <f t="shared" si="3"/>
        <v>4095</v>
      </c>
      <c r="K18" s="21">
        <f t="shared" si="4"/>
        <v>20.16</v>
      </c>
      <c r="L18" s="22">
        <f t="shared" si="5"/>
        <v>25.77</v>
      </c>
      <c r="M18" s="21">
        <f t="shared" si="6"/>
        <v>24.09</v>
      </c>
      <c r="N18" s="54">
        <v>19.579999999999998</v>
      </c>
      <c r="O18" s="22">
        <f t="shared" si="7"/>
        <v>4.5100000000000016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>
        <f t="shared" si="14"/>
        <v>51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>
        <f t="shared" si="21"/>
        <v>119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>
        <f t="shared" si="28"/>
        <v>170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>
        <f t="shared" si="35"/>
        <v>20.16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>
        <f t="shared" si="42"/>
        <v>25.77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>
        <f t="shared" si="49"/>
        <v>24.09</v>
      </c>
    </row>
    <row r="19" spans="2:63" x14ac:dyDescent="0.2">
      <c r="B19" s="13">
        <f t="shared" si="0"/>
        <v>1</v>
      </c>
      <c r="C19" s="14" t="str">
        <f t="shared" si="1"/>
        <v>Lundi</v>
      </c>
      <c r="D19" s="17">
        <v>42898</v>
      </c>
      <c r="E19" s="52"/>
      <c r="F19" s="53">
        <v>126</v>
      </c>
      <c r="G19" s="19">
        <f t="shared" si="2"/>
        <v>126</v>
      </c>
      <c r="H19" s="53"/>
      <c r="I19" s="52">
        <v>3126</v>
      </c>
      <c r="J19" s="20">
        <f t="shared" si="3"/>
        <v>3126</v>
      </c>
      <c r="K19" s="21" t="str">
        <f t="shared" si="4"/>
        <v xml:space="preserve"> </v>
      </c>
      <c r="L19" s="22">
        <f t="shared" si="5"/>
        <v>24.81</v>
      </c>
      <c r="M19" s="21">
        <f t="shared" si="6"/>
        <v>24.81</v>
      </c>
      <c r="N19" s="54">
        <v>21.89</v>
      </c>
      <c r="O19" s="22">
        <f t="shared" si="7"/>
        <v>2.9199999999999982</v>
      </c>
      <c r="P19">
        <v>13</v>
      </c>
      <c r="Q19">
        <f t="shared" si="8"/>
        <v>0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>
        <f t="shared" si="15"/>
        <v>126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>
        <f t="shared" si="22"/>
        <v>126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>
        <f t="shared" si="36"/>
        <v>24.81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>
        <f t="shared" si="43"/>
        <v>24.81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2</v>
      </c>
      <c r="C20" s="14" t="str">
        <f t="shared" si="1"/>
        <v>Mardi</v>
      </c>
      <c r="D20" s="17">
        <v>42899</v>
      </c>
      <c r="E20" s="52"/>
      <c r="F20" s="53"/>
      <c r="G20" s="19">
        <f t="shared" si="2"/>
        <v>0</v>
      </c>
      <c r="H20" s="53"/>
      <c r="I20" s="52"/>
      <c r="J20" s="20">
        <f t="shared" si="3"/>
        <v>0</v>
      </c>
      <c r="K20" s="21" t="str">
        <f t="shared" si="4"/>
        <v xml:space="preserve"> </v>
      </c>
      <c r="L20" s="22" t="str">
        <f t="shared" si="5"/>
        <v xml:space="preserve"> </v>
      </c>
      <c r="M20" s="21" t="str">
        <f t="shared" si="6"/>
        <v xml:space="preserve"> </v>
      </c>
      <c r="N20" s="54"/>
      <c r="O20" s="22" t="str">
        <f t="shared" si="7"/>
        <v xml:space="preserve"> </v>
      </c>
      <c r="P20">
        <v>14</v>
      </c>
      <c r="Q20" t="str">
        <f t="shared" si="8"/>
        <v xml:space="preserve"> </v>
      </c>
      <c r="R20">
        <f t="shared" si="9"/>
        <v>0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>
        <f t="shared" si="16"/>
        <v>0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>
        <f t="shared" si="23"/>
        <v>0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3</v>
      </c>
      <c r="C21" s="14" t="str">
        <f t="shared" si="1"/>
        <v>Mercredi</v>
      </c>
      <c r="D21" s="17">
        <v>42900</v>
      </c>
      <c r="E21" s="52">
        <v>63</v>
      </c>
      <c r="F21" s="53">
        <v>52</v>
      </c>
      <c r="G21" s="19">
        <f t="shared" si="2"/>
        <v>115</v>
      </c>
      <c r="H21" s="53">
        <v>1265</v>
      </c>
      <c r="I21" s="52">
        <f>48*20.5</f>
        <v>984</v>
      </c>
      <c r="J21" s="20">
        <f t="shared" si="3"/>
        <v>2249</v>
      </c>
      <c r="K21" s="21">
        <f t="shared" si="4"/>
        <v>20.079999999999998</v>
      </c>
      <c r="L21" s="22">
        <f t="shared" si="5"/>
        <v>18.920000000000002</v>
      </c>
      <c r="M21" s="21">
        <f t="shared" si="6"/>
        <v>19.559999999999999</v>
      </c>
      <c r="N21" s="54">
        <v>15.45</v>
      </c>
      <c r="O21" s="22">
        <f t="shared" si="7"/>
        <v>4.1099999999999994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>
        <f t="shared" si="10"/>
        <v>63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>
        <f t="shared" si="17"/>
        <v>52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>
        <f t="shared" si="24"/>
        <v>115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>
        <f t="shared" si="31"/>
        <v>20.079999999999998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>
        <f t="shared" si="38"/>
        <v>18.920000000000002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>
        <f t="shared" si="45"/>
        <v>19.559999999999999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4</v>
      </c>
      <c r="C22" s="14" t="str">
        <f t="shared" si="1"/>
        <v>Jeudi</v>
      </c>
      <c r="D22" s="17">
        <v>42901</v>
      </c>
      <c r="E22" s="52">
        <v>78</v>
      </c>
      <c r="F22" s="53">
        <v>41</v>
      </c>
      <c r="G22" s="19">
        <f t="shared" si="2"/>
        <v>119</v>
      </c>
      <c r="H22" s="53">
        <v>1523</v>
      </c>
      <c r="I22" s="52">
        <v>761</v>
      </c>
      <c r="J22" s="20">
        <f t="shared" si="3"/>
        <v>2284</v>
      </c>
      <c r="K22" s="21">
        <f t="shared" si="4"/>
        <v>19.53</v>
      </c>
      <c r="L22" s="22">
        <f t="shared" si="5"/>
        <v>18.559999999999999</v>
      </c>
      <c r="M22" s="21">
        <f t="shared" si="6"/>
        <v>19.190000000000001</v>
      </c>
      <c r="N22" s="54">
        <v>15.23</v>
      </c>
      <c r="O22" s="22">
        <f t="shared" si="7"/>
        <v>3.9600000000000009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>
        <f t="shared" si="11"/>
        <v>78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>
        <f t="shared" si="18"/>
        <v>41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>
        <f t="shared" si="25"/>
        <v>119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>
        <f t="shared" si="32"/>
        <v>19.53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>
        <f t="shared" si="39"/>
        <v>18.559999999999999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>
        <f t="shared" si="46"/>
        <v>19.190000000000001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5</v>
      </c>
      <c r="C23" s="14" t="str">
        <f t="shared" si="1"/>
        <v>Vendredi</v>
      </c>
      <c r="D23" s="17">
        <v>42902</v>
      </c>
      <c r="E23" s="52">
        <v>67</v>
      </c>
      <c r="F23" s="53">
        <v>55</v>
      </c>
      <c r="G23" s="19">
        <f t="shared" si="2"/>
        <v>122</v>
      </c>
      <c r="H23" s="53">
        <v>1376</v>
      </c>
      <c r="I23" s="52">
        <v>1166</v>
      </c>
      <c r="J23" s="20">
        <f t="shared" si="3"/>
        <v>2542</v>
      </c>
      <c r="K23" s="21">
        <f t="shared" si="4"/>
        <v>20.54</v>
      </c>
      <c r="L23" s="22">
        <f t="shared" si="5"/>
        <v>21.2</v>
      </c>
      <c r="M23" s="21">
        <f t="shared" si="6"/>
        <v>20.84</v>
      </c>
      <c r="N23" s="54">
        <v>14.98</v>
      </c>
      <c r="O23" s="22">
        <f t="shared" si="7"/>
        <v>5.8599999999999994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>
        <f t="shared" si="12"/>
        <v>67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>
        <f t="shared" si="19"/>
        <v>55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>
        <f t="shared" si="26"/>
        <v>122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>
        <f t="shared" si="33"/>
        <v>20.54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>
        <f t="shared" si="40"/>
        <v>21.2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>
        <f t="shared" si="47"/>
        <v>20.84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6</v>
      </c>
      <c r="C24" s="14" t="str">
        <f t="shared" si="1"/>
        <v>Samedi</v>
      </c>
      <c r="D24" s="17">
        <v>42903</v>
      </c>
      <c r="E24" s="52">
        <v>79</v>
      </c>
      <c r="F24" s="53">
        <v>60</v>
      </c>
      <c r="G24" s="19">
        <f t="shared" si="2"/>
        <v>139</v>
      </c>
      <c r="H24" s="53">
        <v>1528</v>
      </c>
      <c r="I24" s="52">
        <v>1156</v>
      </c>
      <c r="J24" s="20">
        <f t="shared" si="3"/>
        <v>2684</v>
      </c>
      <c r="K24" s="21">
        <f t="shared" si="4"/>
        <v>19.34</v>
      </c>
      <c r="L24" s="22">
        <f t="shared" si="5"/>
        <v>19.27</v>
      </c>
      <c r="M24" s="21">
        <f t="shared" si="6"/>
        <v>19.309999999999999</v>
      </c>
      <c r="N24" s="54">
        <v>14.74</v>
      </c>
      <c r="O24" s="22">
        <f t="shared" si="7"/>
        <v>4.5699999999999985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>
        <f t="shared" si="13"/>
        <v>79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>
        <f t="shared" si="20"/>
        <v>60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>
        <f t="shared" si="27"/>
        <v>139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>
        <f t="shared" si="34"/>
        <v>19.34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>
        <f t="shared" si="41"/>
        <v>19.27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>
        <f t="shared" si="48"/>
        <v>19.309999999999999</v>
      </c>
      <c r="BK24" t="str">
        <f t="shared" si="49"/>
        <v xml:space="preserve"> </v>
      </c>
    </row>
    <row r="25" spans="2:63" x14ac:dyDescent="0.2">
      <c r="B25" s="13">
        <f t="shared" si="0"/>
        <v>7</v>
      </c>
      <c r="C25" s="14" t="str">
        <f t="shared" si="1"/>
        <v>Dimanche</v>
      </c>
      <c r="D25" s="17">
        <v>42904</v>
      </c>
      <c r="E25" s="52">
        <v>55</v>
      </c>
      <c r="F25" s="53">
        <v>126</v>
      </c>
      <c r="G25" s="19">
        <f t="shared" si="2"/>
        <v>181</v>
      </c>
      <c r="H25" s="53">
        <v>1045</v>
      </c>
      <c r="I25" s="52">
        <v>3167</v>
      </c>
      <c r="J25" s="20">
        <f t="shared" si="3"/>
        <v>4212</v>
      </c>
      <c r="K25" s="21">
        <f t="shared" si="4"/>
        <v>19</v>
      </c>
      <c r="L25" s="22">
        <f t="shared" si="5"/>
        <v>25.13</v>
      </c>
      <c r="M25" s="21">
        <f t="shared" si="6"/>
        <v>23.27</v>
      </c>
      <c r="N25" s="54">
        <v>19.579999999999998</v>
      </c>
      <c r="O25" s="22">
        <f t="shared" si="7"/>
        <v>3.6900000000000013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>
        <f t="shared" si="14"/>
        <v>55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>
        <f t="shared" si="21"/>
        <v>126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>
        <f t="shared" si="28"/>
        <v>181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>
        <f t="shared" si="35"/>
        <v>19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>
        <f t="shared" si="42"/>
        <v>25.13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>
        <f t="shared" si="49"/>
        <v>23.27</v>
      </c>
    </row>
    <row r="26" spans="2:63" x14ac:dyDescent="0.2">
      <c r="B26" s="13">
        <f t="shared" si="0"/>
        <v>1</v>
      </c>
      <c r="C26" s="14" t="str">
        <f t="shared" si="1"/>
        <v>Lundi</v>
      </c>
      <c r="D26" s="17">
        <v>42905</v>
      </c>
      <c r="E26" s="52"/>
      <c r="F26" s="53">
        <v>131</v>
      </c>
      <c r="G26" s="19">
        <f t="shared" si="2"/>
        <v>131</v>
      </c>
      <c r="H26" s="53"/>
      <c r="I26" s="52">
        <v>3086</v>
      </c>
      <c r="J26" s="20">
        <f t="shared" si="3"/>
        <v>3086</v>
      </c>
      <c r="K26" s="21" t="str">
        <f t="shared" si="4"/>
        <v xml:space="preserve"> </v>
      </c>
      <c r="L26" s="22">
        <f t="shared" si="5"/>
        <v>23.56</v>
      </c>
      <c r="M26" s="21">
        <f t="shared" si="6"/>
        <v>23.56</v>
      </c>
      <c r="N26" s="54">
        <v>21.67</v>
      </c>
      <c r="O26" s="22">
        <f t="shared" si="7"/>
        <v>1.889999999999997</v>
      </c>
      <c r="P26">
        <v>20</v>
      </c>
      <c r="Q26">
        <f t="shared" si="8"/>
        <v>0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>
        <f t="shared" si="15"/>
        <v>131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>
        <f t="shared" si="22"/>
        <v>131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>
        <f t="shared" si="36"/>
        <v>23.56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>
        <f t="shared" si="43"/>
        <v>23.56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2</v>
      </c>
      <c r="C27" s="14" t="str">
        <f t="shared" si="1"/>
        <v>Mardi</v>
      </c>
      <c r="D27" s="17">
        <v>42906</v>
      </c>
      <c r="E27" s="52"/>
      <c r="F27" s="53"/>
      <c r="G27" s="19">
        <f t="shared" si="2"/>
        <v>0</v>
      </c>
      <c r="H27" s="53"/>
      <c r="I27" s="52"/>
      <c r="J27" s="20">
        <f t="shared" si="3"/>
        <v>0</v>
      </c>
      <c r="K27" s="21" t="str">
        <f t="shared" si="4"/>
        <v xml:space="preserve"> </v>
      </c>
      <c r="L27" s="22" t="str">
        <f t="shared" si="5"/>
        <v xml:space="preserve"> </v>
      </c>
      <c r="M27" s="21" t="str">
        <f t="shared" si="6"/>
        <v xml:space="preserve"> </v>
      </c>
      <c r="N27" s="54"/>
      <c r="O27" s="22" t="str">
        <f t="shared" si="7"/>
        <v xml:space="preserve"> </v>
      </c>
      <c r="P27">
        <v>21</v>
      </c>
      <c r="Q27" t="str">
        <f t="shared" si="8"/>
        <v xml:space="preserve"> </v>
      </c>
      <c r="R27">
        <f t="shared" si="9"/>
        <v>0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>
        <f t="shared" si="16"/>
        <v>0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>
        <f t="shared" si="23"/>
        <v>0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3</v>
      </c>
      <c r="C28" s="14" t="str">
        <f t="shared" si="1"/>
        <v>Mercredi</v>
      </c>
      <c r="D28" s="17">
        <v>42907</v>
      </c>
      <c r="E28" s="52">
        <v>58</v>
      </c>
      <c r="F28" s="53">
        <v>49</v>
      </c>
      <c r="G28" s="19">
        <f t="shared" si="2"/>
        <v>107</v>
      </c>
      <c r="H28" s="53">
        <v>1204</v>
      </c>
      <c r="I28" s="52">
        <v>978</v>
      </c>
      <c r="J28" s="20">
        <f t="shared" si="3"/>
        <v>2182</v>
      </c>
      <c r="K28" s="21">
        <f t="shared" si="4"/>
        <v>20.76</v>
      </c>
      <c r="L28" s="22">
        <f t="shared" si="5"/>
        <v>19.96</v>
      </c>
      <c r="M28" s="21">
        <f t="shared" si="6"/>
        <v>20.39</v>
      </c>
      <c r="N28" s="54">
        <v>15.06</v>
      </c>
      <c r="O28" s="22">
        <f t="shared" si="7"/>
        <v>5.33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>
        <f t="shared" si="10"/>
        <v>58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>
        <f t="shared" si="17"/>
        <v>49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>
        <f t="shared" si="24"/>
        <v>107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>
        <f t="shared" si="31"/>
        <v>20.76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>
        <f t="shared" si="38"/>
        <v>19.96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>
        <f t="shared" si="45"/>
        <v>20.39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4</v>
      </c>
      <c r="C29" s="14" t="str">
        <f t="shared" si="1"/>
        <v>Jeudi</v>
      </c>
      <c r="D29" s="17">
        <v>42908</v>
      </c>
      <c r="E29" s="52">
        <v>78</v>
      </c>
      <c r="F29" s="53">
        <v>38</v>
      </c>
      <c r="G29" s="19">
        <f t="shared" si="2"/>
        <v>116</v>
      </c>
      <c r="H29" s="53">
        <v>1521</v>
      </c>
      <c r="I29" s="52">
        <v>734</v>
      </c>
      <c r="J29" s="20">
        <f t="shared" si="3"/>
        <v>2255</v>
      </c>
      <c r="K29" s="21">
        <f t="shared" si="4"/>
        <v>19.5</v>
      </c>
      <c r="L29" s="22">
        <f t="shared" si="5"/>
        <v>19.32</v>
      </c>
      <c r="M29" s="21">
        <f t="shared" si="6"/>
        <v>19.440000000000001</v>
      </c>
      <c r="N29" s="54">
        <v>15.01</v>
      </c>
      <c r="O29" s="22">
        <f t="shared" si="7"/>
        <v>4.4300000000000015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>
        <f t="shared" si="11"/>
        <v>78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>
        <f t="shared" si="18"/>
        <v>38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>
        <f t="shared" si="25"/>
        <v>116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>
        <f t="shared" si="32"/>
        <v>19.5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>
        <f t="shared" si="39"/>
        <v>19.32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>
        <f t="shared" si="46"/>
        <v>19.440000000000001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5</v>
      </c>
      <c r="C30" s="14" t="str">
        <f t="shared" si="1"/>
        <v>Vendredi</v>
      </c>
      <c r="D30" s="17">
        <v>42909</v>
      </c>
      <c r="E30" s="52">
        <v>71</v>
      </c>
      <c r="F30" s="53">
        <v>61</v>
      </c>
      <c r="G30" s="19">
        <f t="shared" si="2"/>
        <v>132</v>
      </c>
      <c r="H30" s="53">
        <v>1423</v>
      </c>
      <c r="I30" s="52">
        <v>1256</v>
      </c>
      <c r="J30" s="20">
        <f t="shared" si="3"/>
        <v>2679</v>
      </c>
      <c r="K30" s="21">
        <f t="shared" si="4"/>
        <v>20.04</v>
      </c>
      <c r="L30" s="22">
        <f t="shared" si="5"/>
        <v>20.59</v>
      </c>
      <c r="M30" s="21">
        <f t="shared" si="6"/>
        <v>20.3</v>
      </c>
      <c r="N30" s="54">
        <v>14.98</v>
      </c>
      <c r="O30" s="22">
        <f t="shared" si="7"/>
        <v>5.32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>
        <f t="shared" si="12"/>
        <v>71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>
        <f t="shared" si="19"/>
        <v>61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>
        <f t="shared" si="26"/>
        <v>132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>
        <f t="shared" si="33"/>
        <v>20.04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>
        <f t="shared" si="40"/>
        <v>20.59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>
        <f t="shared" si="47"/>
        <v>20.3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6</v>
      </c>
      <c r="C31" s="14" t="str">
        <f t="shared" si="1"/>
        <v>Samedi</v>
      </c>
      <c r="D31" s="17">
        <v>42910</v>
      </c>
      <c r="E31" s="52">
        <v>80</v>
      </c>
      <c r="F31" s="53">
        <v>59</v>
      </c>
      <c r="G31" s="19">
        <f t="shared" si="2"/>
        <v>139</v>
      </c>
      <c r="H31" s="53">
        <v>1534</v>
      </c>
      <c r="I31" s="52">
        <v>1298</v>
      </c>
      <c r="J31" s="20">
        <f t="shared" si="3"/>
        <v>2832</v>
      </c>
      <c r="K31" s="21">
        <f t="shared" si="4"/>
        <v>19.18</v>
      </c>
      <c r="L31" s="22">
        <f t="shared" si="5"/>
        <v>22</v>
      </c>
      <c r="M31" s="21">
        <f t="shared" si="6"/>
        <v>20.37</v>
      </c>
      <c r="N31" s="54">
        <v>14.67</v>
      </c>
      <c r="O31" s="22">
        <f t="shared" si="7"/>
        <v>5.7000000000000011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>
        <f t="shared" si="13"/>
        <v>80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>
        <f t="shared" si="20"/>
        <v>59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>
        <f t="shared" si="27"/>
        <v>139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>
        <f t="shared" si="34"/>
        <v>19.18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>
        <f t="shared" si="41"/>
        <v>22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>
        <f t="shared" si="48"/>
        <v>20.37</v>
      </c>
      <c r="BK31" t="str">
        <f t="shared" si="49"/>
        <v xml:space="preserve"> </v>
      </c>
    </row>
    <row r="32" spans="2:63" x14ac:dyDescent="0.2">
      <c r="B32" s="13">
        <f t="shared" si="0"/>
        <v>7</v>
      </c>
      <c r="C32" s="14" t="str">
        <f t="shared" si="1"/>
        <v>Dimanche</v>
      </c>
      <c r="D32" s="17">
        <v>42911</v>
      </c>
      <c r="E32" s="52">
        <v>45</v>
      </c>
      <c r="F32" s="53">
        <v>112</v>
      </c>
      <c r="G32" s="19">
        <f t="shared" si="2"/>
        <v>157</v>
      </c>
      <c r="H32" s="53">
        <v>956</v>
      </c>
      <c r="I32" s="52">
        <v>3088</v>
      </c>
      <c r="J32" s="20">
        <f t="shared" si="3"/>
        <v>4044</v>
      </c>
      <c r="K32" s="21">
        <f t="shared" si="4"/>
        <v>21.24</v>
      </c>
      <c r="L32" s="22">
        <f t="shared" si="5"/>
        <v>27.57</v>
      </c>
      <c r="M32" s="21">
        <f t="shared" si="6"/>
        <v>25.76</v>
      </c>
      <c r="N32" s="54">
        <v>19.579999999999998</v>
      </c>
      <c r="O32" s="22">
        <f t="shared" si="7"/>
        <v>6.1800000000000033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>
        <f t="shared" si="14"/>
        <v>45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>
        <f t="shared" si="21"/>
        <v>112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>
        <f t="shared" si="28"/>
        <v>157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>
        <f t="shared" si="35"/>
        <v>21.24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>
        <f t="shared" si="42"/>
        <v>27.57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>
        <f t="shared" si="49"/>
        <v>25.76</v>
      </c>
    </row>
    <row r="33" spans="2:63" x14ac:dyDescent="0.2">
      <c r="B33" s="13">
        <f t="shared" si="0"/>
        <v>1</v>
      </c>
      <c r="C33" s="14" t="str">
        <f t="shared" si="1"/>
        <v>Lundi</v>
      </c>
      <c r="D33" s="17">
        <v>42912</v>
      </c>
      <c r="E33" s="52"/>
      <c r="F33" s="53">
        <v>121</v>
      </c>
      <c r="G33" s="19">
        <f t="shared" si="2"/>
        <v>121</v>
      </c>
      <c r="H33" s="53"/>
      <c r="I33" s="52">
        <v>3032</v>
      </c>
      <c r="J33" s="20">
        <f t="shared" si="3"/>
        <v>3032</v>
      </c>
      <c r="K33" s="21" t="str">
        <f t="shared" si="4"/>
        <v xml:space="preserve"> </v>
      </c>
      <c r="L33" s="22">
        <f t="shared" si="5"/>
        <v>25.06</v>
      </c>
      <c r="M33" s="21">
        <f t="shared" si="6"/>
        <v>25.06</v>
      </c>
      <c r="N33" s="54">
        <v>20.98</v>
      </c>
      <c r="O33" s="22">
        <f t="shared" si="7"/>
        <v>4.0799999999999983</v>
      </c>
      <c r="P33">
        <v>27</v>
      </c>
      <c r="Q33">
        <f t="shared" si="8"/>
        <v>0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>
        <f t="shared" si="15"/>
        <v>121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>
        <f t="shared" si="22"/>
        <v>121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>
        <f t="shared" si="36"/>
        <v>25.06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>
        <f t="shared" si="43"/>
        <v>25.06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2</v>
      </c>
      <c r="C34" s="14" t="str">
        <f t="shared" si="1"/>
        <v>Mardi</v>
      </c>
      <c r="D34" s="17">
        <v>42913</v>
      </c>
      <c r="E34" s="52"/>
      <c r="F34" s="53"/>
      <c r="G34" s="19">
        <f t="shared" si="2"/>
        <v>0</v>
      </c>
      <c r="H34" s="53"/>
      <c r="I34" s="52"/>
      <c r="J34" s="20">
        <f t="shared" si="3"/>
        <v>0</v>
      </c>
      <c r="K34" s="21" t="str">
        <f t="shared" si="4"/>
        <v xml:space="preserve"> </v>
      </c>
      <c r="L34" s="22" t="str">
        <f t="shared" si="5"/>
        <v xml:space="preserve"> </v>
      </c>
      <c r="M34" s="21" t="str">
        <f t="shared" si="6"/>
        <v xml:space="preserve"> </v>
      </c>
      <c r="N34" s="54"/>
      <c r="O34" s="22" t="str">
        <f t="shared" si="7"/>
        <v xml:space="preserve"> </v>
      </c>
      <c r="P34">
        <v>28</v>
      </c>
      <c r="Q34" t="str">
        <f t="shared" si="8"/>
        <v xml:space="preserve"> </v>
      </c>
      <c r="R34">
        <f t="shared" si="9"/>
        <v>0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>
        <f t="shared" si="16"/>
        <v>0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>
        <f t="shared" si="23"/>
        <v>0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3</v>
      </c>
      <c r="C35" s="14" t="str">
        <f t="shared" si="1"/>
        <v>Mercredi</v>
      </c>
      <c r="D35" s="17">
        <v>42914</v>
      </c>
      <c r="E35" s="52">
        <v>61</v>
      </c>
      <c r="F35" s="53">
        <v>55</v>
      </c>
      <c r="G35" s="19">
        <f t="shared" si="2"/>
        <v>116</v>
      </c>
      <c r="H35" s="53">
        <v>1327</v>
      </c>
      <c r="I35" s="52">
        <v>1167</v>
      </c>
      <c r="J35" s="20">
        <f t="shared" si="3"/>
        <v>2494</v>
      </c>
      <c r="K35" s="21">
        <f t="shared" si="4"/>
        <v>21.75</v>
      </c>
      <c r="L35" s="22">
        <f t="shared" si="5"/>
        <v>21.22</v>
      </c>
      <c r="M35" s="21">
        <f t="shared" si="6"/>
        <v>21.5</v>
      </c>
      <c r="N35" s="54">
        <v>15.23</v>
      </c>
      <c r="O35" s="22">
        <f t="shared" si="7"/>
        <v>6.27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>
        <f t="shared" si="10"/>
        <v>61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>
        <f t="shared" si="17"/>
        <v>55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>
        <f t="shared" si="24"/>
        <v>116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>
        <f t="shared" si="31"/>
        <v>21.75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>
        <f t="shared" si="38"/>
        <v>21.22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>
        <f t="shared" si="45"/>
        <v>21.5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4</v>
      </c>
      <c r="C36" s="14" t="str">
        <f t="shared" si="1"/>
        <v>Jeudi</v>
      </c>
      <c r="D36" s="17">
        <v>42915</v>
      </c>
      <c r="E36" s="52">
        <v>79</v>
      </c>
      <c r="F36" s="53">
        <v>33</v>
      </c>
      <c r="G36" s="19">
        <f t="shared" si="2"/>
        <v>112</v>
      </c>
      <c r="H36" s="53">
        <v>1576</v>
      </c>
      <c r="I36" s="52">
        <v>687</v>
      </c>
      <c r="J36" s="20">
        <f t="shared" si="3"/>
        <v>2263</v>
      </c>
      <c r="K36" s="21">
        <f t="shared" si="4"/>
        <v>19.95</v>
      </c>
      <c r="L36" s="22">
        <f t="shared" si="5"/>
        <v>20.82</v>
      </c>
      <c r="M36" s="21">
        <f t="shared" si="6"/>
        <v>20.21</v>
      </c>
      <c r="N36" s="54">
        <v>14.18</v>
      </c>
      <c r="O36" s="22">
        <f t="shared" si="7"/>
        <v>6.0300000000000011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>
        <f t="shared" si="11"/>
        <v>79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>
        <f t="shared" si="18"/>
        <v>33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>
        <f t="shared" si="25"/>
        <v>112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>
        <f t="shared" si="32"/>
        <v>19.95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>
        <f t="shared" si="39"/>
        <v>20.82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>
        <f t="shared" si="46"/>
        <v>20.21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5</v>
      </c>
      <c r="C37" s="14" t="str">
        <f t="shared" si="1"/>
        <v>Vendredi</v>
      </c>
      <c r="D37" s="17">
        <v>42916</v>
      </c>
      <c r="E37" s="52">
        <v>68</v>
      </c>
      <c r="F37" s="53">
        <v>57</v>
      </c>
      <c r="G37" s="19">
        <f t="shared" si="2"/>
        <v>125</v>
      </c>
      <c r="H37" s="53">
        <v>1228</v>
      </c>
      <c r="I37" s="52">
        <v>1265</v>
      </c>
      <c r="J37" s="20">
        <f t="shared" si="3"/>
        <v>2493</v>
      </c>
      <c r="K37" s="21">
        <f t="shared" si="4"/>
        <v>18.059999999999999</v>
      </c>
      <c r="L37" s="22">
        <f t="shared" si="5"/>
        <v>22.19</v>
      </c>
      <c r="M37" s="21">
        <f t="shared" si="6"/>
        <v>19.940000000000001</v>
      </c>
      <c r="N37" s="54">
        <v>14.45</v>
      </c>
      <c r="O37" s="22">
        <f t="shared" si="7"/>
        <v>5.490000000000002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>
        <f t="shared" si="12"/>
        <v>68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>
        <f t="shared" si="19"/>
        <v>57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>
        <f t="shared" si="26"/>
        <v>125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>
        <f t="shared" si="33"/>
        <v>18.059999999999999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>
        <f t="shared" si="40"/>
        <v>22.19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>
        <f t="shared" si="47"/>
        <v>19.940000000000001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5"/>
      <c r="C38" s="16"/>
      <c r="D38" s="42"/>
      <c r="E38" s="52"/>
      <c r="F38" s="53"/>
      <c r="G38" s="19"/>
      <c r="H38" s="53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68</v>
      </c>
      <c r="F39" s="24">
        <f t="shared" si="50"/>
        <v>73</v>
      </c>
      <c r="G39" s="25">
        <f t="shared" si="50"/>
        <v>114</v>
      </c>
      <c r="H39" s="24">
        <f t="shared" si="50"/>
        <v>1362</v>
      </c>
      <c r="I39" s="25">
        <f t="shared" si="50"/>
        <v>1699</v>
      </c>
      <c r="J39" s="24">
        <f t="shared" si="50"/>
        <v>2472</v>
      </c>
      <c r="K39" s="25">
        <f>ROUND(AVERAGE(K8:K38),2)</f>
        <v>20.18</v>
      </c>
      <c r="L39" s="24">
        <f>ROUND(AVERAGE(L8:L38),2)</f>
        <v>22.25</v>
      </c>
      <c r="M39" s="25">
        <f>ROUND(AVERAGE(M8:M38),2)</f>
        <v>21.63</v>
      </c>
      <c r="N39" s="24">
        <f>ROUND(AVERAGE(N8:N38),2)</f>
        <v>16.670000000000002</v>
      </c>
      <c r="O39" s="24">
        <f>ROUND(AVERAGE(O8:O38),2)</f>
        <v>4.96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62.25</v>
      </c>
      <c r="T39" s="24">
        <f t="shared" si="51"/>
        <v>78</v>
      </c>
      <c r="U39" s="24">
        <f t="shared" si="51"/>
        <v>68.8</v>
      </c>
      <c r="V39" s="24">
        <f t="shared" si="51"/>
        <v>81.5</v>
      </c>
      <c r="W39" s="24">
        <f t="shared" si="51"/>
        <v>47.25</v>
      </c>
      <c r="Y39" s="24">
        <f t="shared" ref="Y39:AE39" si="52">AVERAGE(Y8:Y38)</f>
        <v>127.5</v>
      </c>
      <c r="Z39" s="24">
        <f t="shared" si="52"/>
        <v>0</v>
      </c>
      <c r="AA39" s="24">
        <f t="shared" si="52"/>
        <v>51.75</v>
      </c>
      <c r="AB39" s="24">
        <f t="shared" si="52"/>
        <v>38.6</v>
      </c>
      <c r="AC39" s="24">
        <f t="shared" si="52"/>
        <v>57.4</v>
      </c>
      <c r="AD39" s="24">
        <f t="shared" si="52"/>
        <v>58</v>
      </c>
      <c r="AE39" s="24">
        <f t="shared" si="52"/>
        <v>119.5</v>
      </c>
      <c r="AG39" s="24">
        <f t="shared" ref="AG39:AM39" si="53">AVERAGE(AG8:AG38)</f>
        <v>127.5</v>
      </c>
      <c r="AH39" s="24">
        <f t="shared" si="53"/>
        <v>0</v>
      </c>
      <c r="AI39" s="24">
        <f t="shared" si="53"/>
        <v>114</v>
      </c>
      <c r="AJ39" s="24">
        <f t="shared" si="53"/>
        <v>116.6</v>
      </c>
      <c r="AK39" s="24">
        <f t="shared" si="53"/>
        <v>126.2</v>
      </c>
      <c r="AL39" s="24">
        <f t="shared" si="53"/>
        <v>139.5</v>
      </c>
      <c r="AM39" s="24">
        <f t="shared" si="53"/>
        <v>166.75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20.9575</v>
      </c>
      <c r="AR39" s="24">
        <f t="shared" si="54"/>
        <v>19.928000000000001</v>
      </c>
      <c r="AS39" s="24">
        <f t="shared" si="54"/>
        <v>19.504000000000001</v>
      </c>
      <c r="AT39" s="24">
        <f t="shared" si="54"/>
        <v>19.204999999999998</v>
      </c>
      <c r="AU39" s="24">
        <f t="shared" si="54"/>
        <v>21.535</v>
      </c>
      <c r="AW39" s="24">
        <f t="shared" ref="AW39:BC39" si="55">AVERAGE(AW8:AW38)</f>
        <v>24.5825</v>
      </c>
      <c r="AX39" s="24" t="e">
        <f t="shared" si="55"/>
        <v>#DIV/0!</v>
      </c>
      <c r="AY39" s="24">
        <f t="shared" si="55"/>
        <v>20.8</v>
      </c>
      <c r="AZ39" s="24">
        <f t="shared" si="55"/>
        <v>20.43</v>
      </c>
      <c r="BA39" s="24">
        <f t="shared" si="55"/>
        <v>21.46</v>
      </c>
      <c r="BB39" s="24">
        <f t="shared" si="55"/>
        <v>20.724999999999998</v>
      </c>
      <c r="BC39" s="24">
        <f t="shared" si="55"/>
        <v>26.137499999999996</v>
      </c>
      <c r="BE39" s="24">
        <f t="shared" ref="BE39:BK39" si="56">AVERAGE(BE8:BE38)</f>
        <v>24.5825</v>
      </c>
      <c r="BF39" s="24" t="e">
        <f t="shared" si="56"/>
        <v>#DIV/0!</v>
      </c>
      <c r="BG39" s="24">
        <f t="shared" si="56"/>
        <v>20.872499999999999</v>
      </c>
      <c r="BH39" s="24">
        <f t="shared" si="56"/>
        <v>20.05</v>
      </c>
      <c r="BI39" s="24">
        <f t="shared" si="56"/>
        <v>20.387999999999998</v>
      </c>
      <c r="BJ39" s="24">
        <f t="shared" si="56"/>
        <v>19.830000000000002</v>
      </c>
      <c r="BK39" s="24">
        <f t="shared" si="56"/>
        <v>24.78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1498</v>
      </c>
      <c r="F40" s="24">
        <f t="shared" si="57"/>
        <v>1907</v>
      </c>
      <c r="G40" s="24">
        <f t="shared" si="57"/>
        <v>3405</v>
      </c>
      <c r="H40" s="24">
        <f t="shared" si="57"/>
        <v>29963</v>
      </c>
      <c r="I40" s="24">
        <f t="shared" si="57"/>
        <v>44183</v>
      </c>
      <c r="J40" s="24">
        <f t="shared" si="57"/>
        <v>74146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127.5</v>
      </c>
      <c r="F46" s="34">
        <f t="shared" ref="F46:F52" si="60">HLOOKUP(C46,$AG$7:$AM$39,33,FALSE)</f>
        <v>127.5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24.5825</v>
      </c>
      <c r="I46" s="35">
        <f t="shared" ref="I46:I52" si="63">HLOOKUP(C46,$BE$7:$BK$39,33,FALSE)</f>
        <v>24.5825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62.25</v>
      </c>
      <c r="E48" s="34">
        <f t="shared" si="59"/>
        <v>51.75</v>
      </c>
      <c r="F48" s="34">
        <f t="shared" si="60"/>
        <v>114</v>
      </c>
      <c r="G48" s="35">
        <f t="shared" si="61"/>
        <v>20.9575</v>
      </c>
      <c r="H48" s="35">
        <f t="shared" si="62"/>
        <v>20.8</v>
      </c>
      <c r="I48" s="35">
        <f t="shared" si="63"/>
        <v>20.872499999999999</v>
      </c>
    </row>
    <row r="49" spans="3:9" x14ac:dyDescent="0.2">
      <c r="C49" s="24" t="s">
        <v>13</v>
      </c>
      <c r="D49" s="34">
        <f t="shared" si="58"/>
        <v>78</v>
      </c>
      <c r="E49" s="34">
        <f t="shared" si="59"/>
        <v>38.6</v>
      </c>
      <c r="F49" s="34">
        <f t="shared" si="60"/>
        <v>116.6</v>
      </c>
      <c r="G49" s="35">
        <f t="shared" si="61"/>
        <v>19.928000000000001</v>
      </c>
      <c r="H49" s="35">
        <f t="shared" si="62"/>
        <v>20.43</v>
      </c>
      <c r="I49" s="35">
        <f t="shared" si="63"/>
        <v>20.05</v>
      </c>
    </row>
    <row r="50" spans="3:9" x14ac:dyDescent="0.2">
      <c r="C50" s="24" t="s">
        <v>14</v>
      </c>
      <c r="D50" s="34">
        <f t="shared" si="58"/>
        <v>68.8</v>
      </c>
      <c r="E50" s="34">
        <f t="shared" si="59"/>
        <v>57.4</v>
      </c>
      <c r="F50" s="34">
        <f t="shared" si="60"/>
        <v>126.2</v>
      </c>
      <c r="G50" s="35">
        <f t="shared" si="61"/>
        <v>19.504000000000001</v>
      </c>
      <c r="H50" s="35">
        <f t="shared" si="62"/>
        <v>21.46</v>
      </c>
      <c r="I50" s="35">
        <f t="shared" si="63"/>
        <v>20.387999999999998</v>
      </c>
    </row>
    <row r="51" spans="3:9" x14ac:dyDescent="0.2">
      <c r="C51" s="24" t="s">
        <v>16</v>
      </c>
      <c r="D51" s="34">
        <f t="shared" si="58"/>
        <v>81.5</v>
      </c>
      <c r="E51" s="34">
        <f t="shared" si="59"/>
        <v>58</v>
      </c>
      <c r="F51" s="34">
        <f t="shared" si="60"/>
        <v>139.5</v>
      </c>
      <c r="G51" s="35">
        <f t="shared" si="61"/>
        <v>19.204999999999998</v>
      </c>
      <c r="H51" s="35">
        <f t="shared" si="62"/>
        <v>20.724999999999998</v>
      </c>
      <c r="I51" s="35">
        <f t="shared" si="63"/>
        <v>19.830000000000002</v>
      </c>
    </row>
    <row r="52" spans="3:9" x14ac:dyDescent="0.2">
      <c r="C52" s="24" t="s">
        <v>18</v>
      </c>
      <c r="D52" s="34">
        <f t="shared" si="58"/>
        <v>47.25</v>
      </c>
      <c r="E52" s="34">
        <f t="shared" si="59"/>
        <v>119.5</v>
      </c>
      <c r="F52" s="34">
        <f t="shared" si="60"/>
        <v>166.75</v>
      </c>
      <c r="G52" s="35">
        <f t="shared" si="61"/>
        <v>21.535</v>
      </c>
      <c r="H52" s="35">
        <f t="shared" si="62"/>
        <v>26.137499999999996</v>
      </c>
      <c r="I52" s="35">
        <f t="shared" si="63"/>
        <v>24.78</v>
      </c>
    </row>
  </sheetData>
  <sheetProtection sheet="1" objects="1" scenarios="1"/>
  <phoneticPr fontId="1" type="noConversion"/>
  <hyperlinks>
    <hyperlink ref="F4" location="Juin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6</v>
      </c>
      <c r="C8" s="12" t="str">
        <f t="shared" ref="C8:C38" si="1">IF(B8=1,"Lundi",IF(B8=2,"Mardi",IF(B8=3,"Mercredi",IF(B8=4,"Jeudi",IF(B8=5,"Vendredi",IF(B8=6,"Samedi","Dimanche"))))))</f>
        <v>Samedi</v>
      </c>
      <c r="D8" s="17">
        <v>42917</v>
      </c>
      <c r="E8" s="52">
        <v>55</v>
      </c>
      <c r="F8" s="53">
        <v>32</v>
      </c>
      <c r="G8" s="19">
        <f t="shared" ref="G8:G38" si="2">SUM(E8:F8)</f>
        <v>87</v>
      </c>
      <c r="H8" s="53">
        <v>985</v>
      </c>
      <c r="I8" s="52">
        <v>634</v>
      </c>
      <c r="J8" s="20">
        <f t="shared" ref="J8:J37" si="3">H8+I8</f>
        <v>1619</v>
      </c>
      <c r="K8" s="21">
        <f t="shared" ref="K8:K37" si="4">IF(E8=0," ",ROUND(H8/E8,2))</f>
        <v>17.91</v>
      </c>
      <c r="L8" s="22">
        <f t="shared" ref="L8:L37" si="5">IF(F8=0," ",ROUND(I8/F8,2))</f>
        <v>19.809999999999999</v>
      </c>
      <c r="M8" s="21">
        <f t="shared" ref="M8:M37" si="6">IF(G8=0," ",ROUND(J8/G8,2))</f>
        <v>18.61</v>
      </c>
      <c r="N8" s="54">
        <v>14.15</v>
      </c>
      <c r="O8" s="22">
        <f t="shared" ref="O8:O37" si="7">IF(M8=" "," ",M8-N8)</f>
        <v>4.4599999999999991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>
        <f t="shared" ref="V8:V38" si="13">IF(C8="Samedi",E8," ")</f>
        <v>55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>
        <f t="shared" ref="AD8:AD38" si="20">IF(C8="Samedi",F8," ")</f>
        <v>32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>
        <f t="shared" ref="AL8:AL38" si="27">IF(C8="Samedi",G8," ")</f>
        <v>87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>
        <f t="shared" ref="AT8:AT38" si="34">IF(C8="Samedi",K8," ")</f>
        <v>17.91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>
        <f t="shared" ref="BB8:BB38" si="41">IF(C8="Samedi",L8," ")</f>
        <v>19.809999999999999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>
        <f t="shared" ref="BJ8:BJ38" si="48">IF(C8="Samedi",M8," ")</f>
        <v>18.61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7</v>
      </c>
      <c r="C9" s="14" t="str">
        <f t="shared" si="1"/>
        <v>Dimanche</v>
      </c>
      <c r="D9" s="17">
        <v>42918</v>
      </c>
      <c r="E9" s="52">
        <v>41</v>
      </c>
      <c r="F9" s="53">
        <v>87</v>
      </c>
      <c r="G9" s="19">
        <f t="shared" si="2"/>
        <v>128</v>
      </c>
      <c r="H9" s="53">
        <v>823</v>
      </c>
      <c r="I9" s="52">
        <v>1634</v>
      </c>
      <c r="J9" s="20">
        <f t="shared" si="3"/>
        <v>2457</v>
      </c>
      <c r="K9" s="21">
        <f t="shared" si="4"/>
        <v>20.07</v>
      </c>
      <c r="L9" s="22">
        <f t="shared" si="5"/>
        <v>18.78</v>
      </c>
      <c r="M9" s="21">
        <f t="shared" si="6"/>
        <v>19.2</v>
      </c>
      <c r="N9" s="54">
        <v>18.46</v>
      </c>
      <c r="O9" s="22">
        <f t="shared" si="7"/>
        <v>0.73999999999999844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 t="str">
        <f t="shared" si="13"/>
        <v xml:space="preserve"> </v>
      </c>
      <c r="W9">
        <f t="shared" si="14"/>
        <v>41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 t="str">
        <f t="shared" si="20"/>
        <v xml:space="preserve"> </v>
      </c>
      <c r="AE9">
        <f t="shared" si="21"/>
        <v>87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 t="str">
        <f t="shared" si="27"/>
        <v xml:space="preserve"> </v>
      </c>
      <c r="AM9">
        <f t="shared" si="28"/>
        <v>128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 t="str">
        <f t="shared" si="34"/>
        <v xml:space="preserve"> </v>
      </c>
      <c r="AU9">
        <f t="shared" si="35"/>
        <v>20.07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 t="str">
        <f t="shared" si="41"/>
        <v xml:space="preserve"> </v>
      </c>
      <c r="BC9">
        <f t="shared" si="42"/>
        <v>18.78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 t="str">
        <f t="shared" si="48"/>
        <v xml:space="preserve"> </v>
      </c>
      <c r="BK9">
        <f t="shared" si="49"/>
        <v>19.2</v>
      </c>
    </row>
    <row r="10" spans="2:63" x14ac:dyDescent="0.2">
      <c r="B10" s="13">
        <f t="shared" si="0"/>
        <v>1</v>
      </c>
      <c r="C10" s="14" t="str">
        <f t="shared" si="1"/>
        <v>Lundi</v>
      </c>
      <c r="D10" s="17">
        <v>42919</v>
      </c>
      <c r="E10" s="52"/>
      <c r="F10" s="53">
        <v>79</v>
      </c>
      <c r="G10" s="19">
        <f t="shared" si="2"/>
        <v>79</v>
      </c>
      <c r="H10" s="53"/>
      <c r="I10" s="52">
        <v>1645</v>
      </c>
      <c r="J10" s="20">
        <f t="shared" si="3"/>
        <v>1645</v>
      </c>
      <c r="K10" s="21" t="str">
        <f t="shared" si="4"/>
        <v xml:space="preserve"> </v>
      </c>
      <c r="L10" s="22">
        <f t="shared" si="5"/>
        <v>20.82</v>
      </c>
      <c r="M10" s="21">
        <f t="shared" si="6"/>
        <v>20.82</v>
      </c>
      <c r="N10" s="54">
        <v>20.95</v>
      </c>
      <c r="O10" s="22">
        <f t="shared" si="7"/>
        <v>-0.12999999999999901</v>
      </c>
      <c r="P10">
        <v>4</v>
      </c>
      <c r="Q10">
        <f t="shared" si="8"/>
        <v>0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>
        <f t="shared" si="15"/>
        <v>79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>
        <f t="shared" si="22"/>
        <v>79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>
        <f t="shared" si="36"/>
        <v>20.82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>
        <f t="shared" si="43"/>
        <v>20.82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2</v>
      </c>
      <c r="C11" s="14" t="str">
        <f t="shared" si="1"/>
        <v>Mardi</v>
      </c>
      <c r="D11" s="17">
        <v>42920</v>
      </c>
      <c r="E11" s="52"/>
      <c r="F11" s="53"/>
      <c r="G11" s="19">
        <f t="shared" si="2"/>
        <v>0</v>
      </c>
      <c r="H11" s="53"/>
      <c r="I11" s="52"/>
      <c r="J11" s="20">
        <f t="shared" si="3"/>
        <v>0</v>
      </c>
      <c r="K11" s="21" t="str">
        <f t="shared" si="4"/>
        <v xml:space="preserve"> </v>
      </c>
      <c r="L11" s="22" t="str">
        <f t="shared" si="5"/>
        <v xml:space="preserve"> </v>
      </c>
      <c r="M11" s="21" t="str">
        <f t="shared" si="6"/>
        <v xml:space="preserve"> </v>
      </c>
      <c r="N11" s="54"/>
      <c r="O11" s="22" t="str">
        <f t="shared" si="7"/>
        <v xml:space="preserve"> </v>
      </c>
      <c r="P11">
        <v>5</v>
      </c>
      <c r="Q11" t="str">
        <f t="shared" si="8"/>
        <v xml:space="preserve"> </v>
      </c>
      <c r="R11">
        <f t="shared" si="9"/>
        <v>0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>
        <f t="shared" si="16"/>
        <v>0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>
        <f t="shared" si="23"/>
        <v>0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3</v>
      </c>
      <c r="C12" s="14" t="str">
        <f t="shared" si="1"/>
        <v>Mercredi</v>
      </c>
      <c r="D12" s="17">
        <v>42921</v>
      </c>
      <c r="E12" s="52">
        <v>42</v>
      </c>
      <c r="F12" s="53">
        <v>31</v>
      </c>
      <c r="G12" s="19">
        <f t="shared" si="2"/>
        <v>73</v>
      </c>
      <c r="H12" s="53">
        <v>845</v>
      </c>
      <c r="I12" s="52">
        <v>656</v>
      </c>
      <c r="J12" s="20">
        <f t="shared" si="3"/>
        <v>1501</v>
      </c>
      <c r="K12" s="21">
        <f t="shared" si="4"/>
        <v>20.12</v>
      </c>
      <c r="L12" s="22">
        <f t="shared" si="5"/>
        <v>21.16</v>
      </c>
      <c r="M12" s="21">
        <f t="shared" si="6"/>
        <v>20.56</v>
      </c>
      <c r="N12" s="54">
        <v>13.91</v>
      </c>
      <c r="O12" s="22">
        <f t="shared" si="7"/>
        <v>6.6499999999999986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>
        <f t="shared" si="10"/>
        <v>42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>
        <f t="shared" si="17"/>
        <v>31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>
        <f t="shared" si="24"/>
        <v>73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>
        <f t="shared" si="31"/>
        <v>20.12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>
        <f t="shared" si="38"/>
        <v>21.16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>
        <f t="shared" si="45"/>
        <v>20.56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4</v>
      </c>
      <c r="C13" s="14" t="str">
        <f t="shared" si="1"/>
        <v>Jeudi</v>
      </c>
      <c r="D13" s="17">
        <v>42922</v>
      </c>
      <c r="E13" s="52">
        <v>52</v>
      </c>
      <c r="F13" s="53">
        <v>29</v>
      </c>
      <c r="G13" s="19">
        <f t="shared" si="2"/>
        <v>81</v>
      </c>
      <c r="H13" s="53">
        <v>1056</v>
      </c>
      <c r="I13" s="52">
        <v>632</v>
      </c>
      <c r="J13" s="20">
        <f t="shared" si="3"/>
        <v>1688</v>
      </c>
      <c r="K13" s="21">
        <f t="shared" si="4"/>
        <v>20.309999999999999</v>
      </c>
      <c r="L13" s="22">
        <f t="shared" si="5"/>
        <v>21.79</v>
      </c>
      <c r="M13" s="21">
        <f t="shared" si="6"/>
        <v>20.84</v>
      </c>
      <c r="N13" s="54">
        <v>14.18</v>
      </c>
      <c r="O13" s="22">
        <f t="shared" si="7"/>
        <v>6.66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>
        <f t="shared" si="11"/>
        <v>52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>
        <f t="shared" si="18"/>
        <v>29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>
        <f t="shared" si="25"/>
        <v>81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>
        <f t="shared" si="32"/>
        <v>20.309999999999999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>
        <f t="shared" si="39"/>
        <v>21.79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>
        <f t="shared" si="46"/>
        <v>20.84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5</v>
      </c>
      <c r="C14" s="14" t="str">
        <f t="shared" si="1"/>
        <v>Vendredi</v>
      </c>
      <c r="D14" s="17">
        <v>42923</v>
      </c>
      <c r="E14" s="52">
        <v>45</v>
      </c>
      <c r="F14" s="53">
        <v>46</v>
      </c>
      <c r="G14" s="19">
        <f t="shared" si="2"/>
        <v>91</v>
      </c>
      <c r="H14" s="53">
        <v>934</v>
      </c>
      <c r="I14" s="52">
        <v>898</v>
      </c>
      <c r="J14" s="20">
        <f t="shared" si="3"/>
        <v>1832</v>
      </c>
      <c r="K14" s="21">
        <f t="shared" si="4"/>
        <v>20.76</v>
      </c>
      <c r="L14" s="22">
        <f t="shared" si="5"/>
        <v>19.52</v>
      </c>
      <c r="M14" s="21">
        <f t="shared" si="6"/>
        <v>20.13</v>
      </c>
      <c r="N14" s="54">
        <v>14.45</v>
      </c>
      <c r="O14" s="22">
        <f t="shared" si="7"/>
        <v>5.68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>
        <f t="shared" si="12"/>
        <v>45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>
        <f t="shared" si="19"/>
        <v>46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>
        <f t="shared" si="26"/>
        <v>91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>
        <f t="shared" si="33"/>
        <v>20.76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>
        <f t="shared" si="40"/>
        <v>19.52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>
        <f t="shared" si="47"/>
        <v>20.13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6</v>
      </c>
      <c r="C15" s="14" t="str">
        <f t="shared" si="1"/>
        <v>Samedi</v>
      </c>
      <c r="D15" s="17">
        <v>42924</v>
      </c>
      <c r="E15" s="52">
        <v>32</v>
      </c>
      <c r="F15" s="53">
        <v>31</v>
      </c>
      <c r="G15" s="19">
        <f t="shared" si="2"/>
        <v>63</v>
      </c>
      <c r="H15" s="53">
        <v>665</v>
      </c>
      <c r="I15" s="52">
        <v>634</v>
      </c>
      <c r="J15" s="20">
        <f t="shared" si="3"/>
        <v>1299</v>
      </c>
      <c r="K15" s="21">
        <f t="shared" si="4"/>
        <v>20.78</v>
      </c>
      <c r="L15" s="22">
        <f t="shared" si="5"/>
        <v>20.45</v>
      </c>
      <c r="M15" s="21">
        <f t="shared" si="6"/>
        <v>20.62</v>
      </c>
      <c r="N15" s="54">
        <v>14.15</v>
      </c>
      <c r="O15" s="22">
        <f t="shared" si="7"/>
        <v>6.4700000000000006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>
        <f t="shared" si="13"/>
        <v>32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>
        <f t="shared" si="20"/>
        <v>31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>
        <f t="shared" si="27"/>
        <v>63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>
        <f t="shared" si="34"/>
        <v>20.78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>
        <f t="shared" si="41"/>
        <v>20.45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>
        <f t="shared" si="48"/>
        <v>20.62</v>
      </c>
      <c r="BK15" t="str">
        <f t="shared" si="49"/>
        <v xml:space="preserve"> </v>
      </c>
    </row>
    <row r="16" spans="2:63" x14ac:dyDescent="0.2">
      <c r="B16" s="13">
        <f t="shared" si="0"/>
        <v>7</v>
      </c>
      <c r="C16" s="14" t="str">
        <f t="shared" si="1"/>
        <v>Dimanche</v>
      </c>
      <c r="D16" s="17">
        <v>42925</v>
      </c>
      <c r="E16" s="52">
        <v>23</v>
      </c>
      <c r="F16" s="53">
        <v>56</v>
      </c>
      <c r="G16" s="19">
        <f t="shared" si="2"/>
        <v>79</v>
      </c>
      <c r="H16" s="53">
        <v>487</v>
      </c>
      <c r="I16" s="52">
        <v>1123</v>
      </c>
      <c r="J16" s="20">
        <f t="shared" si="3"/>
        <v>1610</v>
      </c>
      <c r="K16" s="21">
        <f t="shared" si="4"/>
        <v>21.17</v>
      </c>
      <c r="L16" s="22">
        <f t="shared" si="5"/>
        <v>20.05</v>
      </c>
      <c r="M16" s="21">
        <f t="shared" si="6"/>
        <v>20.38</v>
      </c>
      <c r="N16" s="54">
        <v>18.46</v>
      </c>
      <c r="O16" s="22">
        <f t="shared" si="7"/>
        <v>1.9199999999999982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>
        <f t="shared" si="14"/>
        <v>23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>
        <f t="shared" si="21"/>
        <v>56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>
        <f t="shared" si="28"/>
        <v>79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>
        <f t="shared" si="35"/>
        <v>21.17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>
        <f t="shared" si="42"/>
        <v>20.05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>
        <f t="shared" si="49"/>
        <v>20.38</v>
      </c>
    </row>
    <row r="17" spans="2:63" x14ac:dyDescent="0.2">
      <c r="B17" s="13">
        <f t="shared" si="0"/>
        <v>1</v>
      </c>
      <c r="C17" s="14" t="str">
        <f t="shared" si="1"/>
        <v>Lundi</v>
      </c>
      <c r="D17" s="17">
        <v>42926</v>
      </c>
      <c r="E17" s="52"/>
      <c r="F17" s="53">
        <v>78</v>
      </c>
      <c r="G17" s="19">
        <f t="shared" si="2"/>
        <v>78</v>
      </c>
      <c r="H17" s="53"/>
      <c r="I17" s="52">
        <v>1734</v>
      </c>
      <c r="J17" s="20">
        <f t="shared" si="3"/>
        <v>1734</v>
      </c>
      <c r="K17" s="21" t="str">
        <f t="shared" si="4"/>
        <v xml:space="preserve"> </v>
      </c>
      <c r="L17" s="22">
        <f t="shared" si="5"/>
        <v>22.23</v>
      </c>
      <c r="M17" s="21">
        <f t="shared" si="6"/>
        <v>22.23</v>
      </c>
      <c r="N17" s="54">
        <v>20.95</v>
      </c>
      <c r="O17" s="22">
        <f t="shared" si="7"/>
        <v>1.2800000000000011</v>
      </c>
      <c r="P17">
        <v>11</v>
      </c>
      <c r="Q17">
        <f t="shared" si="8"/>
        <v>0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>
        <f t="shared" si="15"/>
        <v>78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>
        <f t="shared" si="22"/>
        <v>78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>
        <f t="shared" si="36"/>
        <v>22.23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>
        <f t="shared" si="43"/>
        <v>22.23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2</v>
      </c>
      <c r="C18" s="14" t="str">
        <f t="shared" si="1"/>
        <v>Mardi</v>
      </c>
      <c r="D18" s="17">
        <v>42927</v>
      </c>
      <c r="E18" s="52"/>
      <c r="F18" s="53"/>
      <c r="G18" s="19">
        <f t="shared" si="2"/>
        <v>0</v>
      </c>
      <c r="H18" s="53"/>
      <c r="I18" s="52"/>
      <c r="J18" s="20">
        <f t="shared" si="3"/>
        <v>0</v>
      </c>
      <c r="K18" s="21" t="str">
        <f t="shared" si="4"/>
        <v xml:space="preserve"> </v>
      </c>
      <c r="L18" s="22" t="str">
        <f t="shared" si="5"/>
        <v xml:space="preserve"> </v>
      </c>
      <c r="M18" s="21" t="str">
        <f t="shared" si="6"/>
        <v xml:space="preserve"> </v>
      </c>
      <c r="N18" s="54"/>
      <c r="O18" s="22" t="str">
        <f t="shared" si="7"/>
        <v xml:space="preserve"> </v>
      </c>
      <c r="P18">
        <v>12</v>
      </c>
      <c r="Q18" t="str">
        <f t="shared" si="8"/>
        <v xml:space="preserve"> </v>
      </c>
      <c r="R18">
        <f t="shared" si="9"/>
        <v>0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>
        <f t="shared" si="16"/>
        <v>0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>
        <f t="shared" si="23"/>
        <v>0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3</v>
      </c>
      <c r="C19" s="14" t="str">
        <f t="shared" si="1"/>
        <v>Mercredi</v>
      </c>
      <c r="D19" s="17">
        <v>42928</v>
      </c>
      <c r="E19" s="52">
        <v>43</v>
      </c>
      <c r="F19" s="53">
        <v>32</v>
      </c>
      <c r="G19" s="19">
        <f t="shared" si="2"/>
        <v>75</v>
      </c>
      <c r="H19" s="53">
        <v>834</v>
      </c>
      <c r="I19" s="52">
        <v>623</v>
      </c>
      <c r="J19" s="20">
        <f t="shared" si="3"/>
        <v>1457</v>
      </c>
      <c r="K19" s="21">
        <f t="shared" si="4"/>
        <v>19.399999999999999</v>
      </c>
      <c r="L19" s="22">
        <f t="shared" si="5"/>
        <v>19.47</v>
      </c>
      <c r="M19" s="21">
        <f t="shared" si="6"/>
        <v>19.43</v>
      </c>
      <c r="N19" s="54">
        <v>13.91</v>
      </c>
      <c r="O19" s="22">
        <f t="shared" si="7"/>
        <v>5.52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>
        <f t="shared" si="10"/>
        <v>43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>
        <f t="shared" si="17"/>
        <v>32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>
        <f t="shared" si="24"/>
        <v>75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>
        <f t="shared" si="31"/>
        <v>19.399999999999999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>
        <f t="shared" si="38"/>
        <v>19.47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>
        <f t="shared" si="45"/>
        <v>19.43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4</v>
      </c>
      <c r="C20" s="14" t="str">
        <f t="shared" si="1"/>
        <v>Jeudi</v>
      </c>
      <c r="D20" s="17">
        <v>42929</v>
      </c>
      <c r="E20" s="52">
        <v>42</v>
      </c>
      <c r="F20" s="53">
        <v>23</v>
      </c>
      <c r="G20" s="19">
        <f t="shared" si="2"/>
        <v>65</v>
      </c>
      <c r="H20" s="53">
        <v>912</v>
      </c>
      <c r="I20" s="52">
        <v>487</v>
      </c>
      <c r="J20" s="20">
        <f t="shared" si="3"/>
        <v>1399</v>
      </c>
      <c r="K20" s="21">
        <f t="shared" si="4"/>
        <v>21.71</v>
      </c>
      <c r="L20" s="22">
        <f t="shared" si="5"/>
        <v>21.17</v>
      </c>
      <c r="M20" s="21">
        <f t="shared" si="6"/>
        <v>21.52</v>
      </c>
      <c r="N20" s="54">
        <v>14.18</v>
      </c>
      <c r="O20" s="22">
        <f t="shared" si="7"/>
        <v>7.34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>
        <f t="shared" si="11"/>
        <v>42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>
        <f t="shared" si="18"/>
        <v>23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>
        <f t="shared" si="25"/>
        <v>65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>
        <f t="shared" si="32"/>
        <v>21.71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>
        <f t="shared" si="39"/>
        <v>21.17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>
        <f t="shared" si="46"/>
        <v>21.52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5</v>
      </c>
      <c r="C21" s="14" t="str">
        <f t="shared" si="1"/>
        <v>Vendredi</v>
      </c>
      <c r="D21" s="17">
        <v>42930</v>
      </c>
      <c r="E21" s="52">
        <v>41</v>
      </c>
      <c r="F21" s="53">
        <v>38</v>
      </c>
      <c r="G21" s="19">
        <f t="shared" si="2"/>
        <v>79</v>
      </c>
      <c r="H21" s="53">
        <v>798</v>
      </c>
      <c r="I21" s="52">
        <v>799</v>
      </c>
      <c r="J21" s="20">
        <f t="shared" si="3"/>
        <v>1597</v>
      </c>
      <c r="K21" s="21">
        <f t="shared" si="4"/>
        <v>19.46</v>
      </c>
      <c r="L21" s="22">
        <f t="shared" si="5"/>
        <v>21.03</v>
      </c>
      <c r="M21" s="21">
        <f t="shared" si="6"/>
        <v>20.22</v>
      </c>
      <c r="N21" s="54">
        <v>14.45</v>
      </c>
      <c r="O21" s="22">
        <f t="shared" si="7"/>
        <v>5.77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>
        <f t="shared" si="12"/>
        <v>41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>
        <f t="shared" si="19"/>
        <v>38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>
        <f t="shared" si="26"/>
        <v>79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>
        <f t="shared" si="33"/>
        <v>19.46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>
        <f t="shared" si="40"/>
        <v>21.03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>
        <f t="shared" si="47"/>
        <v>20.22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6</v>
      </c>
      <c r="C22" s="14" t="str">
        <f t="shared" si="1"/>
        <v>Samedi</v>
      </c>
      <c r="D22" s="17">
        <v>42931</v>
      </c>
      <c r="E22" s="52">
        <v>47</v>
      </c>
      <c r="F22" s="53">
        <v>32</v>
      </c>
      <c r="G22" s="19">
        <f t="shared" si="2"/>
        <v>79</v>
      </c>
      <c r="H22" s="53">
        <v>894</v>
      </c>
      <c r="I22" s="52">
        <v>656</v>
      </c>
      <c r="J22" s="20">
        <f t="shared" si="3"/>
        <v>1550</v>
      </c>
      <c r="K22" s="21">
        <f t="shared" si="4"/>
        <v>19.02</v>
      </c>
      <c r="L22" s="22">
        <f t="shared" si="5"/>
        <v>20.5</v>
      </c>
      <c r="M22" s="21">
        <f t="shared" si="6"/>
        <v>19.62</v>
      </c>
      <c r="N22" s="54">
        <v>14.15</v>
      </c>
      <c r="O22" s="22">
        <f t="shared" si="7"/>
        <v>5.4700000000000006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>
        <f t="shared" si="13"/>
        <v>47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>
        <f t="shared" si="20"/>
        <v>32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>
        <f t="shared" si="27"/>
        <v>79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>
        <f t="shared" si="34"/>
        <v>19.02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>
        <f t="shared" si="41"/>
        <v>20.5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>
        <f t="shared" si="48"/>
        <v>19.62</v>
      </c>
      <c r="BK22" t="str">
        <f t="shared" si="49"/>
        <v xml:space="preserve"> </v>
      </c>
    </row>
    <row r="23" spans="2:63" x14ac:dyDescent="0.2">
      <c r="B23" s="13">
        <f t="shared" si="0"/>
        <v>7</v>
      </c>
      <c r="C23" s="14" t="str">
        <f t="shared" si="1"/>
        <v>Dimanche</v>
      </c>
      <c r="D23" s="17">
        <v>42932</v>
      </c>
      <c r="E23" s="52">
        <v>32</v>
      </c>
      <c r="F23" s="53">
        <v>63</v>
      </c>
      <c r="G23" s="19">
        <f t="shared" si="2"/>
        <v>95</v>
      </c>
      <c r="H23" s="53">
        <v>653</v>
      </c>
      <c r="I23" s="52">
        <v>1264</v>
      </c>
      <c r="J23" s="20">
        <f t="shared" si="3"/>
        <v>1917</v>
      </c>
      <c r="K23" s="21">
        <f t="shared" si="4"/>
        <v>20.41</v>
      </c>
      <c r="L23" s="22">
        <f t="shared" si="5"/>
        <v>20.059999999999999</v>
      </c>
      <c r="M23" s="21">
        <f t="shared" si="6"/>
        <v>20.18</v>
      </c>
      <c r="N23" s="54">
        <v>18.46</v>
      </c>
      <c r="O23" s="22">
        <f t="shared" si="7"/>
        <v>1.7199999999999989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>
        <f t="shared" si="14"/>
        <v>32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>
        <f t="shared" si="21"/>
        <v>63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>
        <f t="shared" si="28"/>
        <v>95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>
        <f t="shared" si="35"/>
        <v>20.41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>
        <f t="shared" si="42"/>
        <v>20.059999999999999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>
        <f t="shared" si="49"/>
        <v>20.18</v>
      </c>
    </row>
    <row r="24" spans="2:63" x14ac:dyDescent="0.2">
      <c r="B24" s="13">
        <f t="shared" si="0"/>
        <v>1</v>
      </c>
      <c r="C24" s="14" t="str">
        <f t="shared" si="1"/>
        <v>Lundi</v>
      </c>
      <c r="D24" s="17">
        <v>42933</v>
      </c>
      <c r="E24" s="52"/>
      <c r="F24" s="53">
        <v>69</v>
      </c>
      <c r="G24" s="19">
        <f t="shared" si="2"/>
        <v>69</v>
      </c>
      <c r="H24" s="53"/>
      <c r="I24" s="52">
        <v>1634</v>
      </c>
      <c r="J24" s="20">
        <f t="shared" si="3"/>
        <v>1634</v>
      </c>
      <c r="K24" s="21" t="str">
        <f t="shared" si="4"/>
        <v xml:space="preserve"> </v>
      </c>
      <c r="L24" s="22">
        <f t="shared" si="5"/>
        <v>23.68</v>
      </c>
      <c r="M24" s="21">
        <f t="shared" si="6"/>
        <v>23.68</v>
      </c>
      <c r="N24" s="54">
        <v>20.95</v>
      </c>
      <c r="O24" s="22">
        <f t="shared" si="7"/>
        <v>2.7300000000000004</v>
      </c>
      <c r="P24">
        <v>18</v>
      </c>
      <c r="Q24">
        <f t="shared" si="8"/>
        <v>0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>
        <f t="shared" si="15"/>
        <v>69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>
        <f t="shared" si="22"/>
        <v>69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>
        <f t="shared" si="36"/>
        <v>23.68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>
        <f t="shared" si="43"/>
        <v>23.68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2</v>
      </c>
      <c r="C25" s="14" t="str">
        <f t="shared" si="1"/>
        <v>Mardi</v>
      </c>
      <c r="D25" s="17">
        <v>42934</v>
      </c>
      <c r="E25" s="52"/>
      <c r="F25" s="53"/>
      <c r="G25" s="19">
        <f t="shared" si="2"/>
        <v>0</v>
      </c>
      <c r="H25" s="53"/>
      <c r="I25" s="52"/>
      <c r="J25" s="20">
        <f t="shared" si="3"/>
        <v>0</v>
      </c>
      <c r="K25" s="21" t="str">
        <f t="shared" si="4"/>
        <v xml:space="preserve"> </v>
      </c>
      <c r="L25" s="22" t="str">
        <f t="shared" si="5"/>
        <v xml:space="preserve"> </v>
      </c>
      <c r="M25" s="21" t="str">
        <f t="shared" si="6"/>
        <v xml:space="preserve"> </v>
      </c>
      <c r="N25" s="54"/>
      <c r="O25" s="22" t="str">
        <f t="shared" si="7"/>
        <v xml:space="preserve"> </v>
      </c>
      <c r="P25">
        <v>19</v>
      </c>
      <c r="Q25" t="str">
        <f t="shared" si="8"/>
        <v xml:space="preserve"> </v>
      </c>
      <c r="R25">
        <f t="shared" si="9"/>
        <v>0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>
        <f t="shared" si="16"/>
        <v>0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>
        <f t="shared" si="23"/>
        <v>0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3</v>
      </c>
      <c r="C26" s="14" t="str">
        <f t="shared" si="1"/>
        <v>Mercredi</v>
      </c>
      <c r="D26" s="17">
        <v>42935</v>
      </c>
      <c r="E26" s="52">
        <v>45</v>
      </c>
      <c r="F26" s="53">
        <v>23</v>
      </c>
      <c r="G26" s="19">
        <f t="shared" si="2"/>
        <v>68</v>
      </c>
      <c r="H26" s="53">
        <v>948</v>
      </c>
      <c r="I26" s="52">
        <v>481</v>
      </c>
      <c r="J26" s="20">
        <f t="shared" si="3"/>
        <v>1429</v>
      </c>
      <c r="K26" s="21">
        <f t="shared" si="4"/>
        <v>21.07</v>
      </c>
      <c r="L26" s="22">
        <f t="shared" si="5"/>
        <v>20.91</v>
      </c>
      <c r="M26" s="21">
        <f t="shared" si="6"/>
        <v>21.01</v>
      </c>
      <c r="N26" s="54">
        <v>13.91</v>
      </c>
      <c r="O26" s="22">
        <f t="shared" si="7"/>
        <v>7.1000000000000014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>
        <f t="shared" si="10"/>
        <v>45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>
        <f t="shared" si="17"/>
        <v>23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>
        <f t="shared" si="24"/>
        <v>68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>
        <f t="shared" si="31"/>
        <v>21.07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>
        <f t="shared" si="38"/>
        <v>20.91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>
        <f t="shared" si="45"/>
        <v>21.01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4</v>
      </c>
      <c r="C27" s="14" t="str">
        <f t="shared" si="1"/>
        <v>Jeudi</v>
      </c>
      <c r="D27" s="17">
        <v>42936</v>
      </c>
      <c r="E27" s="52">
        <v>32</v>
      </c>
      <c r="F27" s="53">
        <v>31</v>
      </c>
      <c r="G27" s="19">
        <f t="shared" si="2"/>
        <v>63</v>
      </c>
      <c r="H27" s="53">
        <v>672</v>
      </c>
      <c r="I27" s="52">
        <v>619</v>
      </c>
      <c r="J27" s="20">
        <f t="shared" si="3"/>
        <v>1291</v>
      </c>
      <c r="K27" s="21">
        <f t="shared" si="4"/>
        <v>21</v>
      </c>
      <c r="L27" s="22">
        <f t="shared" si="5"/>
        <v>19.97</v>
      </c>
      <c r="M27" s="21">
        <f t="shared" si="6"/>
        <v>20.49</v>
      </c>
      <c r="N27" s="54">
        <v>14.18</v>
      </c>
      <c r="O27" s="22">
        <f t="shared" si="7"/>
        <v>6.3099999999999987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>
        <f t="shared" si="11"/>
        <v>32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>
        <f t="shared" si="18"/>
        <v>31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>
        <f t="shared" si="25"/>
        <v>63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>
        <f t="shared" si="32"/>
        <v>21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>
        <f t="shared" si="39"/>
        <v>19.97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>
        <f t="shared" si="46"/>
        <v>20.49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5</v>
      </c>
      <c r="C28" s="14" t="str">
        <f t="shared" si="1"/>
        <v>Vendredi</v>
      </c>
      <c r="D28" s="17">
        <v>42937</v>
      </c>
      <c r="E28" s="52">
        <v>41</v>
      </c>
      <c r="F28" s="53">
        <v>52</v>
      </c>
      <c r="G28" s="19">
        <f t="shared" si="2"/>
        <v>93</v>
      </c>
      <c r="H28" s="53">
        <v>856</v>
      </c>
      <c r="I28" s="52">
        <v>1037</v>
      </c>
      <c r="J28" s="20">
        <f t="shared" si="3"/>
        <v>1893</v>
      </c>
      <c r="K28" s="21">
        <f t="shared" si="4"/>
        <v>20.88</v>
      </c>
      <c r="L28" s="22">
        <f t="shared" si="5"/>
        <v>19.940000000000001</v>
      </c>
      <c r="M28" s="21">
        <f t="shared" si="6"/>
        <v>20.350000000000001</v>
      </c>
      <c r="N28" s="54">
        <v>14.45</v>
      </c>
      <c r="O28" s="22">
        <f t="shared" si="7"/>
        <v>5.9000000000000021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>
        <f t="shared" si="12"/>
        <v>41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>
        <f t="shared" si="19"/>
        <v>52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>
        <f t="shared" si="26"/>
        <v>93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>
        <f t="shared" si="33"/>
        <v>20.88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>
        <f t="shared" si="40"/>
        <v>19.940000000000001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>
        <f t="shared" si="47"/>
        <v>20.350000000000001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6</v>
      </c>
      <c r="C29" s="14" t="str">
        <f t="shared" si="1"/>
        <v>Samedi</v>
      </c>
      <c r="D29" s="17">
        <v>42938</v>
      </c>
      <c r="E29" s="52">
        <v>43</v>
      </c>
      <c r="F29" s="53">
        <v>34</v>
      </c>
      <c r="G29" s="19">
        <f t="shared" si="2"/>
        <v>77</v>
      </c>
      <c r="H29" s="53">
        <v>817</v>
      </c>
      <c r="I29" s="52">
        <v>656</v>
      </c>
      <c r="J29" s="20">
        <f t="shared" si="3"/>
        <v>1473</v>
      </c>
      <c r="K29" s="21">
        <f t="shared" si="4"/>
        <v>19</v>
      </c>
      <c r="L29" s="22">
        <f t="shared" si="5"/>
        <v>19.29</v>
      </c>
      <c r="M29" s="21">
        <f t="shared" si="6"/>
        <v>19.13</v>
      </c>
      <c r="N29" s="54">
        <v>14.15</v>
      </c>
      <c r="O29" s="22">
        <f t="shared" si="7"/>
        <v>4.9799999999999986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>
        <f t="shared" si="13"/>
        <v>43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>
        <f t="shared" si="20"/>
        <v>34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>
        <f t="shared" si="27"/>
        <v>77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>
        <f t="shared" si="34"/>
        <v>19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>
        <f t="shared" si="41"/>
        <v>19.29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>
        <f t="shared" si="48"/>
        <v>19.13</v>
      </c>
      <c r="BK29" t="str">
        <f t="shared" si="49"/>
        <v xml:space="preserve"> </v>
      </c>
    </row>
    <row r="30" spans="2:63" x14ac:dyDescent="0.2">
      <c r="B30" s="13">
        <f t="shared" si="0"/>
        <v>7</v>
      </c>
      <c r="C30" s="14" t="str">
        <f t="shared" si="1"/>
        <v>Dimanche</v>
      </c>
      <c r="D30" s="17">
        <v>42939</v>
      </c>
      <c r="E30" s="52">
        <v>36</v>
      </c>
      <c r="F30" s="53">
        <v>53</v>
      </c>
      <c r="G30" s="19">
        <f t="shared" si="2"/>
        <v>89</v>
      </c>
      <c r="H30" s="53">
        <v>683</v>
      </c>
      <c r="I30" s="52">
        <v>1097</v>
      </c>
      <c r="J30" s="20">
        <f t="shared" si="3"/>
        <v>1780</v>
      </c>
      <c r="K30" s="21">
        <f t="shared" si="4"/>
        <v>18.97</v>
      </c>
      <c r="L30" s="22">
        <f t="shared" si="5"/>
        <v>20.7</v>
      </c>
      <c r="M30" s="21">
        <f t="shared" si="6"/>
        <v>20</v>
      </c>
      <c r="N30" s="54">
        <v>18.46</v>
      </c>
      <c r="O30" s="22">
        <f t="shared" si="7"/>
        <v>1.5399999999999991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>
        <f t="shared" si="14"/>
        <v>36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>
        <f t="shared" si="21"/>
        <v>53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>
        <f t="shared" si="28"/>
        <v>89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>
        <f t="shared" si="35"/>
        <v>18.97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>
        <f t="shared" si="42"/>
        <v>20.7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>
        <f t="shared" si="49"/>
        <v>20</v>
      </c>
    </row>
    <row r="31" spans="2:63" x14ac:dyDescent="0.2">
      <c r="B31" s="13">
        <f t="shared" si="0"/>
        <v>1</v>
      </c>
      <c r="C31" s="14" t="str">
        <f t="shared" si="1"/>
        <v>Lundi</v>
      </c>
      <c r="D31" s="17">
        <v>42940</v>
      </c>
      <c r="E31" s="52"/>
      <c r="F31" s="53">
        <v>65</v>
      </c>
      <c r="G31" s="19">
        <f t="shared" si="2"/>
        <v>65</v>
      </c>
      <c r="H31" s="52"/>
      <c r="I31" s="53">
        <v>65</v>
      </c>
      <c r="J31" s="20">
        <f t="shared" si="3"/>
        <v>65</v>
      </c>
      <c r="K31" s="21" t="str">
        <f t="shared" si="4"/>
        <v xml:space="preserve"> </v>
      </c>
      <c r="L31" s="22">
        <f t="shared" si="5"/>
        <v>1</v>
      </c>
      <c r="M31" s="21">
        <f t="shared" si="6"/>
        <v>1</v>
      </c>
      <c r="N31" s="54">
        <v>20.95</v>
      </c>
      <c r="O31" s="22">
        <f t="shared" si="7"/>
        <v>-19.95</v>
      </c>
      <c r="P31">
        <v>25</v>
      </c>
      <c r="Q31">
        <f t="shared" si="8"/>
        <v>0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>
        <f t="shared" si="15"/>
        <v>65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>
        <f t="shared" si="22"/>
        <v>65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>
        <f t="shared" si="36"/>
        <v>1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>
        <f t="shared" si="43"/>
        <v>1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2</v>
      </c>
      <c r="C32" s="14" t="str">
        <f t="shared" si="1"/>
        <v>Mardi</v>
      </c>
      <c r="D32" s="17">
        <v>42941</v>
      </c>
      <c r="E32" s="52"/>
      <c r="F32" s="53"/>
      <c r="G32" s="19">
        <f t="shared" si="2"/>
        <v>0</v>
      </c>
      <c r="H32" s="52"/>
      <c r="I32" s="53"/>
      <c r="J32" s="20">
        <f t="shared" si="3"/>
        <v>0</v>
      </c>
      <c r="K32" s="21" t="str">
        <f t="shared" si="4"/>
        <v xml:space="preserve"> </v>
      </c>
      <c r="L32" s="22" t="str">
        <f t="shared" si="5"/>
        <v xml:space="preserve"> </v>
      </c>
      <c r="M32" s="21" t="str">
        <f t="shared" si="6"/>
        <v xml:space="preserve"> </v>
      </c>
      <c r="N32" s="54"/>
      <c r="O32" s="22" t="str">
        <f t="shared" si="7"/>
        <v xml:space="preserve"> </v>
      </c>
      <c r="P32">
        <v>26</v>
      </c>
      <c r="Q32" t="str">
        <f t="shared" si="8"/>
        <v xml:space="preserve"> </v>
      </c>
      <c r="R32">
        <f t="shared" si="9"/>
        <v>0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>
        <f t="shared" si="16"/>
        <v>0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>
        <f t="shared" si="23"/>
        <v>0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3</v>
      </c>
      <c r="C33" s="14" t="str">
        <f t="shared" si="1"/>
        <v>Mercredi</v>
      </c>
      <c r="D33" s="17">
        <v>42942</v>
      </c>
      <c r="E33" s="52">
        <v>32</v>
      </c>
      <c r="F33" s="53">
        <v>21</v>
      </c>
      <c r="G33" s="19">
        <f t="shared" si="2"/>
        <v>53</v>
      </c>
      <c r="H33" s="52">
        <v>32</v>
      </c>
      <c r="I33" s="53">
        <v>21</v>
      </c>
      <c r="J33" s="20">
        <f t="shared" si="3"/>
        <v>53</v>
      </c>
      <c r="K33" s="21">
        <f t="shared" si="4"/>
        <v>1</v>
      </c>
      <c r="L33" s="22">
        <f t="shared" si="5"/>
        <v>1</v>
      </c>
      <c r="M33" s="21">
        <f t="shared" si="6"/>
        <v>1</v>
      </c>
      <c r="N33" s="54">
        <v>13.91</v>
      </c>
      <c r="O33" s="22">
        <f t="shared" si="7"/>
        <v>-12.91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>
        <f t="shared" si="10"/>
        <v>32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>
        <f t="shared" si="17"/>
        <v>21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>
        <f t="shared" si="24"/>
        <v>53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>
        <f t="shared" si="31"/>
        <v>1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>
        <f t="shared" si="38"/>
        <v>1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>
        <f t="shared" si="45"/>
        <v>1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4</v>
      </c>
      <c r="C34" s="14" t="str">
        <f t="shared" si="1"/>
        <v>Jeudi</v>
      </c>
      <c r="D34" s="17">
        <v>42943</v>
      </c>
      <c r="E34" s="52">
        <v>34</v>
      </c>
      <c r="F34" s="53">
        <v>20</v>
      </c>
      <c r="G34" s="19">
        <f t="shared" si="2"/>
        <v>54</v>
      </c>
      <c r="H34" s="52">
        <v>34</v>
      </c>
      <c r="I34" s="53">
        <v>20</v>
      </c>
      <c r="J34" s="20">
        <f t="shared" si="3"/>
        <v>54</v>
      </c>
      <c r="K34" s="21">
        <f t="shared" si="4"/>
        <v>1</v>
      </c>
      <c r="L34" s="22">
        <f t="shared" si="5"/>
        <v>1</v>
      </c>
      <c r="M34" s="21">
        <f t="shared" si="6"/>
        <v>1</v>
      </c>
      <c r="N34" s="54">
        <v>14.18</v>
      </c>
      <c r="O34" s="22">
        <f t="shared" si="7"/>
        <v>-13.18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>
        <f t="shared" si="11"/>
        <v>34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>
        <f t="shared" si="18"/>
        <v>20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>
        <f t="shared" si="25"/>
        <v>54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>
        <f t="shared" si="32"/>
        <v>1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>
        <f t="shared" si="39"/>
        <v>1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>
        <f t="shared" si="46"/>
        <v>1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5</v>
      </c>
      <c r="C35" s="14" t="str">
        <f t="shared" si="1"/>
        <v>Vendredi</v>
      </c>
      <c r="D35" s="17">
        <v>42944</v>
      </c>
      <c r="E35" s="52">
        <v>31</v>
      </c>
      <c r="F35" s="53">
        <v>17</v>
      </c>
      <c r="G35" s="19">
        <f t="shared" si="2"/>
        <v>48</v>
      </c>
      <c r="H35" s="53">
        <v>644</v>
      </c>
      <c r="I35" s="52">
        <v>387</v>
      </c>
      <c r="J35" s="20">
        <f t="shared" si="3"/>
        <v>1031</v>
      </c>
      <c r="K35" s="21">
        <f t="shared" si="4"/>
        <v>20.77</v>
      </c>
      <c r="L35" s="22">
        <f t="shared" si="5"/>
        <v>22.76</v>
      </c>
      <c r="M35" s="21">
        <f t="shared" si="6"/>
        <v>21.48</v>
      </c>
      <c r="N35" s="54">
        <v>14.45</v>
      </c>
      <c r="O35" s="22">
        <f t="shared" si="7"/>
        <v>7.0300000000000011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>
        <f t="shared" si="12"/>
        <v>31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>
        <f t="shared" si="19"/>
        <v>17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>
        <f t="shared" si="26"/>
        <v>48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>
        <f t="shared" si="33"/>
        <v>20.77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>
        <f t="shared" si="40"/>
        <v>22.76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>
        <f t="shared" si="47"/>
        <v>21.48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6</v>
      </c>
      <c r="C36" s="14" t="str">
        <f t="shared" si="1"/>
        <v>Samedi</v>
      </c>
      <c r="D36" s="17">
        <v>42945</v>
      </c>
      <c r="E36" s="52">
        <v>21</v>
      </c>
      <c r="F36" s="53">
        <v>23</v>
      </c>
      <c r="G36" s="19">
        <f t="shared" si="2"/>
        <v>44</v>
      </c>
      <c r="H36" s="53">
        <v>437</v>
      </c>
      <c r="I36" s="52">
        <v>497</v>
      </c>
      <c r="J36" s="20">
        <f t="shared" si="3"/>
        <v>934</v>
      </c>
      <c r="K36" s="21">
        <f t="shared" si="4"/>
        <v>20.81</v>
      </c>
      <c r="L36" s="22">
        <f t="shared" si="5"/>
        <v>21.61</v>
      </c>
      <c r="M36" s="21">
        <f t="shared" si="6"/>
        <v>21.23</v>
      </c>
      <c r="N36" s="54">
        <v>14.15</v>
      </c>
      <c r="O36" s="22">
        <f t="shared" si="7"/>
        <v>7.08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>
        <f t="shared" si="13"/>
        <v>21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>
        <f t="shared" si="20"/>
        <v>23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>
        <f t="shared" si="27"/>
        <v>44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>
        <f t="shared" si="34"/>
        <v>20.81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>
        <f t="shared" si="41"/>
        <v>21.61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>
        <f t="shared" si="48"/>
        <v>21.23</v>
      </c>
      <c r="BK36" t="str">
        <f t="shared" si="49"/>
        <v xml:space="preserve"> </v>
      </c>
    </row>
    <row r="37" spans="2:63" x14ac:dyDescent="0.2">
      <c r="B37" s="13">
        <f t="shared" si="0"/>
        <v>7</v>
      </c>
      <c r="C37" s="14" t="str">
        <f t="shared" si="1"/>
        <v>Dimanche</v>
      </c>
      <c r="D37" s="17">
        <v>42946</v>
      </c>
      <c r="E37" s="52">
        <v>15</v>
      </c>
      <c r="F37" s="53">
        <v>37</v>
      </c>
      <c r="G37" s="19">
        <f t="shared" si="2"/>
        <v>52</v>
      </c>
      <c r="H37" s="53">
        <v>276</v>
      </c>
      <c r="I37" s="52">
        <v>763</v>
      </c>
      <c r="J37" s="20">
        <f t="shared" si="3"/>
        <v>1039</v>
      </c>
      <c r="K37" s="21">
        <f t="shared" si="4"/>
        <v>18.399999999999999</v>
      </c>
      <c r="L37" s="22">
        <f t="shared" si="5"/>
        <v>20.62</v>
      </c>
      <c r="M37" s="21">
        <f t="shared" si="6"/>
        <v>19.98</v>
      </c>
      <c r="N37" s="54">
        <v>18.46</v>
      </c>
      <c r="O37" s="22">
        <f t="shared" si="7"/>
        <v>1.5199999999999996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>
        <f t="shared" si="14"/>
        <v>15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>
        <f t="shared" si="21"/>
        <v>37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>
        <f t="shared" si="28"/>
        <v>52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>
        <f t="shared" si="35"/>
        <v>18.399999999999999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>
        <f t="shared" si="42"/>
        <v>20.62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>
        <f t="shared" si="49"/>
        <v>19.98</v>
      </c>
    </row>
    <row r="38" spans="2:63" x14ac:dyDescent="0.2">
      <c r="B38" s="13">
        <f t="shared" si="0"/>
        <v>1</v>
      </c>
      <c r="C38" s="14" t="str">
        <f t="shared" si="1"/>
        <v>Lundi</v>
      </c>
      <c r="D38" s="17">
        <v>42947</v>
      </c>
      <c r="E38" s="52"/>
      <c r="F38" s="53">
        <v>45</v>
      </c>
      <c r="G38" s="19">
        <f t="shared" si="2"/>
        <v>45</v>
      </c>
      <c r="H38" s="53"/>
      <c r="I38" s="52">
        <v>978</v>
      </c>
      <c r="J38" s="20">
        <f>H38+I38</f>
        <v>978</v>
      </c>
      <c r="K38" s="21" t="str">
        <f>IF(E38=0," ",ROUND(H38/E38,2))</f>
        <v xml:space="preserve"> </v>
      </c>
      <c r="L38" s="22">
        <f>IF(F38=0," ",ROUND(I38/F38,2))</f>
        <v>21.73</v>
      </c>
      <c r="M38" s="21">
        <f>IF(G38=0," ",ROUND(J38/G38,2))</f>
        <v>21.73</v>
      </c>
      <c r="N38" s="54"/>
      <c r="O38" s="22"/>
      <c r="P38">
        <v>32</v>
      </c>
      <c r="Q38">
        <f t="shared" si="8"/>
        <v>0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>
        <f t="shared" si="15"/>
        <v>45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>
        <f t="shared" si="22"/>
        <v>45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>
        <f t="shared" si="36"/>
        <v>21.73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>
        <f t="shared" si="43"/>
        <v>21.73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38</v>
      </c>
      <c r="F39" s="24">
        <f t="shared" si="50"/>
        <v>42</v>
      </c>
      <c r="G39" s="25">
        <f t="shared" si="50"/>
        <v>64</v>
      </c>
      <c r="H39" s="24">
        <f t="shared" si="50"/>
        <v>695</v>
      </c>
      <c r="I39" s="25">
        <f t="shared" si="50"/>
        <v>803</v>
      </c>
      <c r="J39" s="24">
        <f t="shared" si="50"/>
        <v>1192</v>
      </c>
      <c r="K39" s="25">
        <f>ROUND(AVERAGE(K8:K38),2)</f>
        <v>18.36</v>
      </c>
      <c r="L39" s="24">
        <f>ROUND(AVERAGE(L8:L38),2)</f>
        <v>18.559999999999999</v>
      </c>
      <c r="M39" s="25">
        <f>ROUND(AVERAGE(M8:M38),2)</f>
        <v>18.39</v>
      </c>
      <c r="N39" s="24">
        <f>ROUND(AVERAGE(N8:N38),2)</f>
        <v>16.04</v>
      </c>
      <c r="O39" s="24">
        <f>ROUND(AVERAGE(O8:O38),2)</f>
        <v>2.2200000000000002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40.5</v>
      </c>
      <c r="T39" s="24">
        <f t="shared" si="51"/>
        <v>40</v>
      </c>
      <c r="U39" s="24">
        <f t="shared" si="51"/>
        <v>39.5</v>
      </c>
      <c r="V39" s="24">
        <f t="shared" si="51"/>
        <v>39.6</v>
      </c>
      <c r="W39" s="24">
        <f t="shared" si="51"/>
        <v>29.4</v>
      </c>
      <c r="Y39" s="24">
        <f t="shared" ref="Y39:AE39" si="52">AVERAGE(Y8:Y38)</f>
        <v>67.2</v>
      </c>
      <c r="Z39" s="24">
        <f t="shared" si="52"/>
        <v>0</v>
      </c>
      <c r="AA39" s="24">
        <f t="shared" si="52"/>
        <v>26.75</v>
      </c>
      <c r="AB39" s="24">
        <f t="shared" si="52"/>
        <v>25.75</v>
      </c>
      <c r="AC39" s="24">
        <f t="shared" si="52"/>
        <v>38.25</v>
      </c>
      <c r="AD39" s="24">
        <f t="shared" si="52"/>
        <v>30.4</v>
      </c>
      <c r="AE39" s="24">
        <f t="shared" si="52"/>
        <v>59.2</v>
      </c>
      <c r="AG39" s="24">
        <f t="shared" ref="AG39:AM39" si="53">AVERAGE(AG8:AG38)</f>
        <v>67.2</v>
      </c>
      <c r="AH39" s="24">
        <f t="shared" si="53"/>
        <v>0</v>
      </c>
      <c r="AI39" s="24">
        <f t="shared" si="53"/>
        <v>67.25</v>
      </c>
      <c r="AJ39" s="24">
        <f t="shared" si="53"/>
        <v>65.75</v>
      </c>
      <c r="AK39" s="24">
        <f t="shared" si="53"/>
        <v>77.75</v>
      </c>
      <c r="AL39" s="24">
        <f t="shared" si="53"/>
        <v>70</v>
      </c>
      <c r="AM39" s="24">
        <f t="shared" si="53"/>
        <v>88.6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15.397499999999999</v>
      </c>
      <c r="AR39" s="24">
        <f t="shared" si="54"/>
        <v>16.004999999999999</v>
      </c>
      <c r="AS39" s="24">
        <f t="shared" si="54"/>
        <v>20.467499999999998</v>
      </c>
      <c r="AT39" s="24">
        <f t="shared" si="54"/>
        <v>19.503999999999998</v>
      </c>
      <c r="AU39" s="24">
        <f t="shared" si="54"/>
        <v>19.804000000000002</v>
      </c>
      <c r="AW39" s="24">
        <f t="shared" ref="AW39:BC39" si="55">AVERAGE(AW8:AW38)</f>
        <v>17.891999999999999</v>
      </c>
      <c r="AX39" s="24" t="e">
        <f t="shared" si="55"/>
        <v>#DIV/0!</v>
      </c>
      <c r="AY39" s="24">
        <f t="shared" si="55"/>
        <v>15.634999999999998</v>
      </c>
      <c r="AZ39" s="24">
        <f t="shared" si="55"/>
        <v>15.9825</v>
      </c>
      <c r="BA39" s="24">
        <f t="shared" si="55"/>
        <v>20.8125</v>
      </c>
      <c r="BB39" s="24">
        <f t="shared" si="55"/>
        <v>20.332000000000001</v>
      </c>
      <c r="BC39" s="24">
        <f t="shared" si="55"/>
        <v>20.042000000000002</v>
      </c>
      <c r="BE39" s="24">
        <f t="shared" ref="BE39:BK39" si="56">AVERAGE(BE8:BE38)</f>
        <v>17.891999999999999</v>
      </c>
      <c r="BF39" s="24" t="e">
        <f t="shared" si="56"/>
        <v>#DIV/0!</v>
      </c>
      <c r="BG39" s="24">
        <f t="shared" si="56"/>
        <v>15.5</v>
      </c>
      <c r="BH39" s="24">
        <f t="shared" si="56"/>
        <v>15.962499999999999</v>
      </c>
      <c r="BI39" s="24">
        <f t="shared" si="56"/>
        <v>20.544999999999998</v>
      </c>
      <c r="BJ39" s="24">
        <f t="shared" si="56"/>
        <v>19.842000000000002</v>
      </c>
      <c r="BK39" s="24">
        <f t="shared" si="56"/>
        <v>19.948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825</v>
      </c>
      <c r="F40" s="24">
        <f t="shared" si="57"/>
        <v>1147</v>
      </c>
      <c r="G40" s="24">
        <f t="shared" si="57"/>
        <v>1972</v>
      </c>
      <c r="H40" s="24">
        <f t="shared" si="57"/>
        <v>15285</v>
      </c>
      <c r="I40" s="24">
        <f t="shared" si="57"/>
        <v>21674</v>
      </c>
      <c r="J40" s="24">
        <f t="shared" si="57"/>
        <v>36959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67.2</v>
      </c>
      <c r="F46" s="34">
        <f t="shared" ref="F46:F52" si="60">HLOOKUP(C46,$AG$7:$AM$39,33,FALSE)</f>
        <v>67.2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17.891999999999999</v>
      </c>
      <c r="I46" s="35">
        <f t="shared" ref="I46:I52" si="63">HLOOKUP(C46,$BE$7:$BK$39,33,FALSE)</f>
        <v>17.891999999999999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40.5</v>
      </c>
      <c r="E48" s="34">
        <f t="shared" si="59"/>
        <v>26.75</v>
      </c>
      <c r="F48" s="34">
        <f t="shared" si="60"/>
        <v>67.25</v>
      </c>
      <c r="G48" s="35">
        <f t="shared" si="61"/>
        <v>15.397499999999999</v>
      </c>
      <c r="H48" s="35">
        <f t="shared" si="62"/>
        <v>15.634999999999998</v>
      </c>
      <c r="I48" s="35">
        <f t="shared" si="63"/>
        <v>15.5</v>
      </c>
    </row>
    <row r="49" spans="3:9" x14ac:dyDescent="0.2">
      <c r="C49" s="24" t="s">
        <v>13</v>
      </c>
      <c r="D49" s="34">
        <f t="shared" si="58"/>
        <v>40</v>
      </c>
      <c r="E49" s="34">
        <f t="shared" si="59"/>
        <v>25.75</v>
      </c>
      <c r="F49" s="34">
        <f t="shared" si="60"/>
        <v>65.75</v>
      </c>
      <c r="G49" s="35">
        <f t="shared" si="61"/>
        <v>16.004999999999999</v>
      </c>
      <c r="H49" s="35">
        <f t="shared" si="62"/>
        <v>15.9825</v>
      </c>
      <c r="I49" s="35">
        <f t="shared" si="63"/>
        <v>15.962499999999999</v>
      </c>
    </row>
    <row r="50" spans="3:9" x14ac:dyDescent="0.2">
      <c r="C50" s="24" t="s">
        <v>14</v>
      </c>
      <c r="D50" s="34">
        <f t="shared" si="58"/>
        <v>39.5</v>
      </c>
      <c r="E50" s="34">
        <f t="shared" si="59"/>
        <v>38.25</v>
      </c>
      <c r="F50" s="34">
        <f t="shared" si="60"/>
        <v>77.75</v>
      </c>
      <c r="G50" s="35">
        <f t="shared" si="61"/>
        <v>20.467499999999998</v>
      </c>
      <c r="H50" s="35">
        <f t="shared" si="62"/>
        <v>20.8125</v>
      </c>
      <c r="I50" s="35">
        <f t="shared" si="63"/>
        <v>20.544999999999998</v>
      </c>
    </row>
    <row r="51" spans="3:9" x14ac:dyDescent="0.2">
      <c r="C51" s="24" t="s">
        <v>16</v>
      </c>
      <c r="D51" s="34">
        <f t="shared" si="58"/>
        <v>39.6</v>
      </c>
      <c r="E51" s="34">
        <f t="shared" si="59"/>
        <v>30.4</v>
      </c>
      <c r="F51" s="34">
        <f t="shared" si="60"/>
        <v>70</v>
      </c>
      <c r="G51" s="35">
        <f t="shared" si="61"/>
        <v>19.503999999999998</v>
      </c>
      <c r="H51" s="35">
        <f t="shared" si="62"/>
        <v>20.332000000000001</v>
      </c>
      <c r="I51" s="35">
        <f t="shared" si="63"/>
        <v>19.842000000000002</v>
      </c>
    </row>
    <row r="52" spans="3:9" x14ac:dyDescent="0.2">
      <c r="C52" s="24" t="s">
        <v>18</v>
      </c>
      <c r="D52" s="34">
        <f t="shared" si="58"/>
        <v>29.4</v>
      </c>
      <c r="E52" s="34">
        <f t="shared" si="59"/>
        <v>59.2</v>
      </c>
      <c r="F52" s="34">
        <f t="shared" si="60"/>
        <v>88.6</v>
      </c>
      <c r="G52" s="35">
        <f t="shared" si="61"/>
        <v>19.804000000000002</v>
      </c>
      <c r="H52" s="35">
        <f t="shared" si="62"/>
        <v>20.042000000000002</v>
      </c>
      <c r="I52" s="35">
        <f t="shared" si="63"/>
        <v>19.948</v>
      </c>
    </row>
  </sheetData>
  <sheetProtection sheet="1" objects="1" scenarios="1"/>
  <phoneticPr fontId="1" type="noConversion"/>
  <hyperlinks>
    <hyperlink ref="F4" location="Juillet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8" si="0">WEEKDAY(D8,2)</f>
        <v>2</v>
      </c>
      <c r="C8" s="12" t="str">
        <f t="shared" ref="C8:C38" si="1">IF(B8=1,"Lundi",IF(B8=2,"Mardi",IF(B8=3,"Mercredi",IF(B8=4,"Jeudi",IF(B8=5,"Vendredi",IF(B8=6,"Samedi","Dimanche"))))))</f>
        <v>Mardi</v>
      </c>
      <c r="D8" s="17">
        <v>42948</v>
      </c>
      <c r="E8" s="52"/>
      <c r="F8" s="53"/>
      <c r="G8" s="45">
        <f t="shared" ref="G8:G38" si="2">SUM(E8:F8)</f>
        <v>0</v>
      </c>
      <c r="H8" s="56"/>
      <c r="I8" s="52"/>
      <c r="J8" s="20">
        <f t="shared" ref="J8:J38" si="3">H8+I8</f>
        <v>0</v>
      </c>
      <c r="K8" s="21" t="str">
        <f t="shared" ref="K8:K37" si="4">IF(E8=0," ",ROUND(H8/E8,2))</f>
        <v xml:space="preserve"> </v>
      </c>
      <c r="L8" s="22" t="str">
        <f t="shared" ref="L8:L37" si="5">IF(F8=0," ",ROUND(I8/F8,2))</f>
        <v xml:space="preserve"> </v>
      </c>
      <c r="M8" s="21" t="str">
        <f t="shared" ref="M8:M37" si="6">IF(G8=0," ",ROUND(J8/G8,2))</f>
        <v xml:space="preserve"> </v>
      </c>
      <c r="N8" s="54"/>
      <c r="O8" s="22" t="str">
        <f t="shared" ref="O8:O38" si="7">IF(M8=" "," ",M8-N8)</f>
        <v xml:space="preserve"> </v>
      </c>
      <c r="P8">
        <v>2</v>
      </c>
      <c r="Q8" t="str">
        <f t="shared" ref="Q8:Q38" si="8">IF(C8="Lundi",E8," ")</f>
        <v xml:space="preserve"> </v>
      </c>
      <c r="R8">
        <f t="shared" ref="R8:R38" si="9">IF(C8="Mardi",E8," ")</f>
        <v>0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 t="str">
        <f t="shared" ref="U8:U38" si="12">IF(C8="Vendredi",E8," ")</f>
        <v xml:space="preserve"> 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>
        <f t="shared" ref="Z8:Z38" si="16">IF(C8="Mardi",F8," ")</f>
        <v>0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 t="str">
        <f t="shared" ref="AC8:AC38" si="19">IF(C8="Vendredi",F8," ")</f>
        <v xml:space="preserve"> 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>
        <f t="shared" ref="AH8:AH38" si="23">IF(C8="Mardi",G8," ")</f>
        <v>0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 t="str">
        <f t="shared" ref="AK8:AK38" si="26">IF(C8="Vendredi",G8," ")</f>
        <v xml:space="preserve"> 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 t="str">
        <f t="shared" ref="AS8:AS38" si="33">IF(C8="Vendredi",K8," ")</f>
        <v xml:space="preserve"> 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 t="str">
        <f t="shared" ref="BA8:BA38" si="40">IF(C8="Vendredi",L8," ")</f>
        <v xml:space="preserve"> 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 t="str">
        <f t="shared" ref="BI8:BI38" si="47">IF(C8="Vendredi",M8," ")</f>
        <v xml:space="preserve"> 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3</v>
      </c>
      <c r="C9" s="14" t="str">
        <f t="shared" si="1"/>
        <v>Mercredi</v>
      </c>
      <c r="D9" s="17">
        <v>42949</v>
      </c>
      <c r="E9" s="52"/>
      <c r="F9" s="53"/>
      <c r="G9" s="20">
        <f t="shared" si="2"/>
        <v>0</v>
      </c>
      <c r="H9" s="57"/>
      <c r="I9" s="52"/>
      <c r="J9" s="20">
        <f t="shared" si="3"/>
        <v>0</v>
      </c>
      <c r="K9" s="21" t="str">
        <f t="shared" si="4"/>
        <v xml:space="preserve"> </v>
      </c>
      <c r="L9" s="22" t="str">
        <f t="shared" si="5"/>
        <v xml:space="preserve"> </v>
      </c>
      <c r="M9" s="21" t="str">
        <f t="shared" si="6"/>
        <v xml:space="preserve"> </v>
      </c>
      <c r="N9" s="54"/>
      <c r="O9" s="22" t="str">
        <f t="shared" si="7"/>
        <v xml:space="preserve"> 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>
        <f t="shared" si="10"/>
        <v>0</v>
      </c>
      <c r="T9" t="str">
        <f t="shared" si="11"/>
        <v xml:space="preserve"> </v>
      </c>
      <c r="U9" t="str">
        <f t="shared" si="12"/>
        <v xml:space="preserve"> </v>
      </c>
      <c r="V9" t="str">
        <f t="shared" si="13"/>
        <v xml:space="preserve"> 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>
        <f t="shared" si="17"/>
        <v>0</v>
      </c>
      <c r="AB9" t="str">
        <f t="shared" si="18"/>
        <v xml:space="preserve"> </v>
      </c>
      <c r="AC9" t="str">
        <f t="shared" si="19"/>
        <v xml:space="preserve"> </v>
      </c>
      <c r="AD9" t="str">
        <f t="shared" si="20"/>
        <v xml:space="preserve"> 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>
        <f t="shared" si="24"/>
        <v>0</v>
      </c>
      <c r="AJ9" t="str">
        <f t="shared" si="25"/>
        <v xml:space="preserve"> </v>
      </c>
      <c r="AK9" t="str">
        <f t="shared" si="26"/>
        <v xml:space="preserve"> </v>
      </c>
      <c r="AL9" t="str">
        <f t="shared" si="27"/>
        <v xml:space="preserve"> 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 t="str">
        <f t="shared" si="34"/>
        <v xml:space="preserve"> 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 t="str">
        <f t="shared" si="41"/>
        <v xml:space="preserve"> 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 t="str">
        <f t="shared" si="48"/>
        <v xml:space="preserve"> </v>
      </c>
      <c r="BK9" t="str">
        <f t="shared" si="49"/>
        <v xml:space="preserve"> </v>
      </c>
    </row>
    <row r="10" spans="2:63" x14ac:dyDescent="0.2">
      <c r="B10" s="13">
        <f t="shared" si="0"/>
        <v>4</v>
      </c>
      <c r="C10" s="14" t="str">
        <f t="shared" si="1"/>
        <v>Jeudi</v>
      </c>
      <c r="D10" s="17">
        <v>42950</v>
      </c>
      <c r="E10" s="52"/>
      <c r="F10" s="53"/>
      <c r="G10" s="20">
        <f t="shared" si="2"/>
        <v>0</v>
      </c>
      <c r="H10" s="57"/>
      <c r="I10" s="52"/>
      <c r="J10" s="20">
        <f t="shared" si="3"/>
        <v>0</v>
      </c>
      <c r="K10" s="21" t="str">
        <f t="shared" si="4"/>
        <v xml:space="preserve"> </v>
      </c>
      <c r="L10" s="22" t="str">
        <f t="shared" si="5"/>
        <v xml:space="preserve"> </v>
      </c>
      <c r="M10" s="21" t="str">
        <f t="shared" si="6"/>
        <v xml:space="preserve"> </v>
      </c>
      <c r="N10" s="54"/>
      <c r="O10" s="22" t="str">
        <f t="shared" si="7"/>
        <v xml:space="preserve"> 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>
        <f t="shared" si="11"/>
        <v>0</v>
      </c>
      <c r="U10" t="str">
        <f t="shared" si="12"/>
        <v xml:space="preserve"> </v>
      </c>
      <c r="V10" t="str">
        <f t="shared" si="13"/>
        <v xml:space="preserve"> </v>
      </c>
      <c r="W10" t="str">
        <f t="shared" si="14"/>
        <v xml:space="preserve"> 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>
        <f t="shared" si="18"/>
        <v>0</v>
      </c>
      <c r="AC10" t="str">
        <f t="shared" si="19"/>
        <v xml:space="preserve"> </v>
      </c>
      <c r="AD10" t="str">
        <f t="shared" si="20"/>
        <v xml:space="preserve"> </v>
      </c>
      <c r="AE10" t="str">
        <f t="shared" si="21"/>
        <v xml:space="preserve"> 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>
        <f t="shared" si="25"/>
        <v>0</v>
      </c>
      <c r="AK10" t="str">
        <f t="shared" si="26"/>
        <v xml:space="preserve"> </v>
      </c>
      <c r="AL10" t="str">
        <f t="shared" si="27"/>
        <v xml:space="preserve"> </v>
      </c>
      <c r="AM10" t="str">
        <f t="shared" si="28"/>
        <v xml:space="preserve"> 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 t="str">
        <f t="shared" si="35"/>
        <v xml:space="preserve"> 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 t="str">
        <f t="shared" si="42"/>
        <v xml:space="preserve"> 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 t="str">
        <f t="shared" si="49"/>
        <v xml:space="preserve"> </v>
      </c>
    </row>
    <row r="11" spans="2:63" x14ac:dyDescent="0.2">
      <c r="B11" s="13">
        <f t="shared" si="0"/>
        <v>5</v>
      </c>
      <c r="C11" s="14" t="str">
        <f t="shared" si="1"/>
        <v>Vendredi</v>
      </c>
      <c r="D11" s="17">
        <v>42951</v>
      </c>
      <c r="E11" s="52"/>
      <c r="F11" s="53"/>
      <c r="G11" s="20">
        <f t="shared" si="2"/>
        <v>0</v>
      </c>
      <c r="H11" s="57"/>
      <c r="I11" s="52"/>
      <c r="J11" s="20">
        <f t="shared" si="3"/>
        <v>0</v>
      </c>
      <c r="K11" s="21" t="str">
        <f t="shared" si="4"/>
        <v xml:space="preserve"> </v>
      </c>
      <c r="L11" s="22" t="str">
        <f t="shared" si="5"/>
        <v xml:space="preserve"> </v>
      </c>
      <c r="M11" s="21" t="str">
        <f t="shared" si="6"/>
        <v xml:space="preserve"> </v>
      </c>
      <c r="N11" s="54"/>
      <c r="O11" s="22" t="str">
        <f t="shared" si="7"/>
        <v xml:space="preserve"> </v>
      </c>
      <c r="P11">
        <v>5</v>
      </c>
      <c r="Q11" t="str">
        <f t="shared" si="8"/>
        <v xml:space="preserve"> 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>
        <f t="shared" si="12"/>
        <v>0</v>
      </c>
      <c r="V11" t="str">
        <f t="shared" si="13"/>
        <v xml:space="preserve"> </v>
      </c>
      <c r="W11" t="str">
        <f t="shared" si="14"/>
        <v xml:space="preserve"> </v>
      </c>
      <c r="Y11" t="str">
        <f t="shared" si="15"/>
        <v xml:space="preserve"> 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>
        <f t="shared" si="19"/>
        <v>0</v>
      </c>
      <c r="AD11" t="str">
        <f t="shared" si="20"/>
        <v xml:space="preserve"> </v>
      </c>
      <c r="AE11" t="str">
        <f t="shared" si="21"/>
        <v xml:space="preserve"> </v>
      </c>
      <c r="AG11" t="str">
        <f t="shared" si="22"/>
        <v xml:space="preserve"> 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>
        <f t="shared" si="26"/>
        <v>0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 t="str">
        <f t="shared" si="36"/>
        <v xml:space="preserve"> 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 t="str">
        <f t="shared" si="43"/>
        <v xml:space="preserve"> 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6</v>
      </c>
      <c r="C12" s="14" t="str">
        <f t="shared" si="1"/>
        <v>Samedi</v>
      </c>
      <c r="D12" s="17">
        <v>42952</v>
      </c>
      <c r="E12" s="52"/>
      <c r="F12" s="53"/>
      <c r="G12" s="20">
        <f t="shared" si="2"/>
        <v>0</v>
      </c>
      <c r="H12" s="57"/>
      <c r="I12" s="52"/>
      <c r="J12" s="20">
        <f t="shared" si="3"/>
        <v>0</v>
      </c>
      <c r="K12" s="21" t="str">
        <f t="shared" si="4"/>
        <v xml:space="preserve"> </v>
      </c>
      <c r="L12" s="22" t="str">
        <f t="shared" si="5"/>
        <v xml:space="preserve"> </v>
      </c>
      <c r="M12" s="21" t="str">
        <f t="shared" si="6"/>
        <v xml:space="preserve"> </v>
      </c>
      <c r="N12" s="54"/>
      <c r="O12" s="22" t="str">
        <f t="shared" si="7"/>
        <v xml:space="preserve"> </v>
      </c>
      <c r="P12">
        <v>6</v>
      </c>
      <c r="Q12" t="str">
        <f t="shared" si="8"/>
        <v xml:space="preserve"> </v>
      </c>
      <c r="R12" t="str">
        <f t="shared" si="9"/>
        <v xml:space="preserve"> 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>
        <f t="shared" si="13"/>
        <v>0</v>
      </c>
      <c r="W12" t="str">
        <f t="shared" si="14"/>
        <v xml:space="preserve"> </v>
      </c>
      <c r="Y12" t="str">
        <f t="shared" si="15"/>
        <v xml:space="preserve"> </v>
      </c>
      <c r="Z12" t="str">
        <f t="shared" si="16"/>
        <v xml:space="preserve"> 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>
        <f t="shared" si="20"/>
        <v>0</v>
      </c>
      <c r="AE12" t="str">
        <f t="shared" si="21"/>
        <v xml:space="preserve"> </v>
      </c>
      <c r="AG12" t="str">
        <f t="shared" si="22"/>
        <v xml:space="preserve"> </v>
      </c>
      <c r="AH12" t="str">
        <f t="shared" si="23"/>
        <v xml:space="preserve"> 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>
        <f t="shared" si="27"/>
        <v>0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7</v>
      </c>
      <c r="C13" s="14" t="str">
        <f t="shared" si="1"/>
        <v>Dimanche</v>
      </c>
      <c r="D13" s="17">
        <v>42953</v>
      </c>
      <c r="E13" s="52"/>
      <c r="F13" s="53"/>
      <c r="G13" s="20">
        <f t="shared" si="2"/>
        <v>0</v>
      </c>
      <c r="H13" s="57"/>
      <c r="I13" s="52"/>
      <c r="J13" s="20">
        <f t="shared" si="3"/>
        <v>0</v>
      </c>
      <c r="K13" s="21" t="str">
        <f t="shared" si="4"/>
        <v xml:space="preserve"> </v>
      </c>
      <c r="L13" s="22" t="str">
        <f t="shared" si="5"/>
        <v xml:space="preserve"> </v>
      </c>
      <c r="M13" s="21" t="str">
        <f t="shared" si="6"/>
        <v xml:space="preserve"> </v>
      </c>
      <c r="N13" s="54"/>
      <c r="O13" s="22" t="str">
        <f t="shared" si="7"/>
        <v xml:space="preserve"> 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 t="str">
        <f t="shared" si="10"/>
        <v xml:space="preserve"> 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>
        <f t="shared" si="14"/>
        <v>0</v>
      </c>
      <c r="Y13" t="str">
        <f t="shared" si="15"/>
        <v xml:space="preserve"> </v>
      </c>
      <c r="Z13" t="str">
        <f t="shared" si="16"/>
        <v xml:space="preserve"> </v>
      </c>
      <c r="AA13" t="str">
        <f t="shared" si="17"/>
        <v xml:space="preserve"> 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>
        <f t="shared" si="21"/>
        <v>0</v>
      </c>
      <c r="AG13" t="str">
        <f t="shared" si="22"/>
        <v xml:space="preserve"> </v>
      </c>
      <c r="AH13" t="str">
        <f t="shared" si="23"/>
        <v xml:space="preserve"> </v>
      </c>
      <c r="AI13" t="str">
        <f t="shared" si="24"/>
        <v xml:space="preserve"> 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>
        <f t="shared" si="28"/>
        <v>0</v>
      </c>
      <c r="AO13" t="str">
        <f t="shared" si="29"/>
        <v xml:space="preserve"> </v>
      </c>
      <c r="AP13" t="str">
        <f t="shared" si="30"/>
        <v xml:space="preserve"> </v>
      </c>
      <c r="AQ13" t="str">
        <f t="shared" si="31"/>
        <v xml:space="preserve"> 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 t="str">
        <f t="shared" si="38"/>
        <v xml:space="preserve"> 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 t="str">
        <f t="shared" si="45"/>
        <v xml:space="preserve"> 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1</v>
      </c>
      <c r="C14" s="14" t="str">
        <f t="shared" si="1"/>
        <v>Lundi</v>
      </c>
      <c r="D14" s="17">
        <v>42954</v>
      </c>
      <c r="E14" s="52"/>
      <c r="F14" s="53"/>
      <c r="G14" s="20">
        <f t="shared" si="2"/>
        <v>0</v>
      </c>
      <c r="H14" s="57"/>
      <c r="I14" s="52"/>
      <c r="J14" s="20">
        <f t="shared" si="3"/>
        <v>0</v>
      </c>
      <c r="K14" s="21" t="str">
        <f t="shared" si="4"/>
        <v xml:space="preserve"> </v>
      </c>
      <c r="L14" s="22" t="str">
        <f t="shared" si="5"/>
        <v xml:space="preserve"> </v>
      </c>
      <c r="M14" s="21" t="str">
        <f t="shared" si="6"/>
        <v xml:space="preserve"> </v>
      </c>
      <c r="N14" s="54"/>
      <c r="O14" s="22" t="str">
        <f t="shared" si="7"/>
        <v xml:space="preserve"> </v>
      </c>
      <c r="P14">
        <v>8</v>
      </c>
      <c r="Q14">
        <f t="shared" si="8"/>
        <v>0</v>
      </c>
      <c r="R14" t="str">
        <f t="shared" si="9"/>
        <v xml:space="preserve"> </v>
      </c>
      <c r="S14" t="str">
        <f t="shared" si="10"/>
        <v xml:space="preserve"> </v>
      </c>
      <c r="T14" t="str">
        <f t="shared" si="11"/>
        <v xml:space="preserve"> 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>
        <f t="shared" si="15"/>
        <v>0</v>
      </c>
      <c r="Z14" t="str">
        <f t="shared" si="16"/>
        <v xml:space="preserve"> </v>
      </c>
      <c r="AA14" t="str">
        <f t="shared" si="17"/>
        <v xml:space="preserve"> </v>
      </c>
      <c r="AB14" t="str">
        <f t="shared" si="18"/>
        <v xml:space="preserve"> 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>
        <f t="shared" si="22"/>
        <v>0</v>
      </c>
      <c r="AH14" t="str">
        <f t="shared" si="23"/>
        <v xml:space="preserve"> </v>
      </c>
      <c r="AI14" t="str">
        <f t="shared" si="24"/>
        <v xml:space="preserve"> </v>
      </c>
      <c r="AJ14" t="str">
        <f t="shared" si="25"/>
        <v xml:space="preserve"> 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 t="str">
        <f t="shared" si="32"/>
        <v xml:space="preserve"> 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 t="str">
        <f t="shared" si="39"/>
        <v xml:space="preserve"> 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 t="str">
        <f t="shared" si="46"/>
        <v xml:space="preserve"> 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2</v>
      </c>
      <c r="C15" s="14" t="str">
        <f t="shared" si="1"/>
        <v>Mardi</v>
      </c>
      <c r="D15" s="17">
        <v>42955</v>
      </c>
      <c r="E15" s="52"/>
      <c r="F15" s="53"/>
      <c r="G15" s="20">
        <f t="shared" si="2"/>
        <v>0</v>
      </c>
      <c r="H15" s="57"/>
      <c r="I15" s="52"/>
      <c r="J15" s="20">
        <f t="shared" si="3"/>
        <v>0</v>
      </c>
      <c r="K15" s="21" t="str">
        <f t="shared" si="4"/>
        <v xml:space="preserve"> </v>
      </c>
      <c r="L15" s="22" t="str">
        <f t="shared" si="5"/>
        <v xml:space="preserve"> </v>
      </c>
      <c r="M15" s="21" t="str">
        <f t="shared" si="6"/>
        <v xml:space="preserve"> </v>
      </c>
      <c r="N15" s="54"/>
      <c r="O15" s="22" t="str">
        <f t="shared" si="7"/>
        <v xml:space="preserve"> </v>
      </c>
      <c r="P15">
        <v>9</v>
      </c>
      <c r="Q15" t="str">
        <f t="shared" si="8"/>
        <v xml:space="preserve"> </v>
      </c>
      <c r="R15">
        <f t="shared" si="9"/>
        <v>0</v>
      </c>
      <c r="S15" t="str">
        <f t="shared" si="10"/>
        <v xml:space="preserve"> </v>
      </c>
      <c r="T15" t="str">
        <f t="shared" si="11"/>
        <v xml:space="preserve"> </v>
      </c>
      <c r="U15" t="str">
        <f t="shared" si="12"/>
        <v xml:space="preserve"> 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>
        <f t="shared" si="16"/>
        <v>0</v>
      </c>
      <c r="AA15" t="str">
        <f t="shared" si="17"/>
        <v xml:space="preserve"> </v>
      </c>
      <c r="AB15" t="str">
        <f t="shared" si="18"/>
        <v xml:space="preserve"> </v>
      </c>
      <c r="AC15" t="str">
        <f t="shared" si="19"/>
        <v xml:space="preserve"> 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>
        <f t="shared" si="23"/>
        <v>0</v>
      </c>
      <c r="AI15" t="str">
        <f t="shared" si="24"/>
        <v xml:space="preserve"> </v>
      </c>
      <c r="AJ15" t="str">
        <f t="shared" si="25"/>
        <v xml:space="preserve"> </v>
      </c>
      <c r="AK15" t="str">
        <f t="shared" si="26"/>
        <v xml:space="preserve"> 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 t="str">
        <f t="shared" si="33"/>
        <v xml:space="preserve"> 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 t="str">
        <f t="shared" si="40"/>
        <v xml:space="preserve"> 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 t="str">
        <f t="shared" si="47"/>
        <v xml:space="preserve"> 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3</v>
      </c>
      <c r="C16" s="14" t="str">
        <f t="shared" si="1"/>
        <v>Mercredi</v>
      </c>
      <c r="D16" s="17">
        <v>42956</v>
      </c>
      <c r="E16" s="52"/>
      <c r="F16" s="53"/>
      <c r="G16" s="20">
        <f t="shared" si="2"/>
        <v>0</v>
      </c>
      <c r="H16" s="57"/>
      <c r="I16" s="52"/>
      <c r="J16" s="20">
        <f t="shared" si="3"/>
        <v>0</v>
      </c>
      <c r="K16" s="21" t="str">
        <f t="shared" si="4"/>
        <v xml:space="preserve"> </v>
      </c>
      <c r="L16" s="22" t="str">
        <f t="shared" si="5"/>
        <v xml:space="preserve"> </v>
      </c>
      <c r="M16" s="21" t="str">
        <f t="shared" si="6"/>
        <v xml:space="preserve"> </v>
      </c>
      <c r="N16" s="54"/>
      <c r="O16" s="22" t="str">
        <f t="shared" si="7"/>
        <v xml:space="preserve"> 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>
        <f t="shared" si="10"/>
        <v>0</v>
      </c>
      <c r="T16" t="str">
        <f t="shared" si="11"/>
        <v xml:space="preserve"> </v>
      </c>
      <c r="U16" t="str">
        <f t="shared" si="12"/>
        <v xml:space="preserve"> </v>
      </c>
      <c r="V16" t="str">
        <f t="shared" si="13"/>
        <v xml:space="preserve"> 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>
        <f t="shared" si="17"/>
        <v>0</v>
      </c>
      <c r="AB16" t="str">
        <f t="shared" si="18"/>
        <v xml:space="preserve"> </v>
      </c>
      <c r="AC16" t="str">
        <f t="shared" si="19"/>
        <v xml:space="preserve"> </v>
      </c>
      <c r="AD16" t="str">
        <f t="shared" si="20"/>
        <v xml:space="preserve"> 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>
        <f t="shared" si="24"/>
        <v>0</v>
      </c>
      <c r="AJ16" t="str">
        <f t="shared" si="25"/>
        <v xml:space="preserve"> </v>
      </c>
      <c r="AK16" t="str">
        <f t="shared" si="26"/>
        <v xml:space="preserve"> </v>
      </c>
      <c r="AL16" t="str">
        <f t="shared" si="27"/>
        <v xml:space="preserve"> 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 t="str">
        <f t="shared" si="34"/>
        <v xml:space="preserve"> 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 t="str">
        <f t="shared" si="41"/>
        <v xml:space="preserve"> 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 t="str">
        <f t="shared" si="48"/>
        <v xml:space="preserve"> </v>
      </c>
      <c r="BK16" t="str">
        <f t="shared" si="49"/>
        <v xml:space="preserve"> </v>
      </c>
    </row>
    <row r="17" spans="2:63" x14ac:dyDescent="0.2">
      <c r="B17" s="13">
        <f t="shared" si="0"/>
        <v>4</v>
      </c>
      <c r="C17" s="14" t="str">
        <f t="shared" si="1"/>
        <v>Jeudi</v>
      </c>
      <c r="D17" s="17">
        <v>42957</v>
      </c>
      <c r="E17" s="52"/>
      <c r="F17" s="53"/>
      <c r="G17" s="20">
        <f t="shared" si="2"/>
        <v>0</v>
      </c>
      <c r="H17" s="57"/>
      <c r="I17" s="52"/>
      <c r="J17" s="20">
        <f t="shared" si="3"/>
        <v>0</v>
      </c>
      <c r="K17" s="21" t="str">
        <f t="shared" si="4"/>
        <v xml:space="preserve"> </v>
      </c>
      <c r="L17" s="22" t="str">
        <f t="shared" si="5"/>
        <v xml:space="preserve"> </v>
      </c>
      <c r="M17" s="21" t="str">
        <f t="shared" si="6"/>
        <v xml:space="preserve"> </v>
      </c>
      <c r="N17" s="54"/>
      <c r="O17" s="22" t="str">
        <f t="shared" si="7"/>
        <v xml:space="preserve"> 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>
        <f t="shared" si="11"/>
        <v>0</v>
      </c>
      <c r="U17" t="str">
        <f t="shared" si="12"/>
        <v xml:space="preserve"> </v>
      </c>
      <c r="V17" t="str">
        <f t="shared" si="13"/>
        <v xml:space="preserve"> </v>
      </c>
      <c r="W17" t="str">
        <f t="shared" si="14"/>
        <v xml:space="preserve"> 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>
        <f t="shared" si="18"/>
        <v>0</v>
      </c>
      <c r="AC17" t="str">
        <f t="shared" si="19"/>
        <v xml:space="preserve"> </v>
      </c>
      <c r="AD17" t="str">
        <f t="shared" si="20"/>
        <v xml:space="preserve"> </v>
      </c>
      <c r="AE17" t="str">
        <f t="shared" si="21"/>
        <v xml:space="preserve"> 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>
        <f t="shared" si="25"/>
        <v>0</v>
      </c>
      <c r="AK17" t="str">
        <f t="shared" si="26"/>
        <v xml:space="preserve"> </v>
      </c>
      <c r="AL17" t="str">
        <f t="shared" si="27"/>
        <v xml:space="preserve"> </v>
      </c>
      <c r="AM17" t="str">
        <f t="shared" si="28"/>
        <v xml:space="preserve"> 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 t="str">
        <f t="shared" si="35"/>
        <v xml:space="preserve"> 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 t="str">
        <f t="shared" si="42"/>
        <v xml:space="preserve"> 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 t="str">
        <f t="shared" si="49"/>
        <v xml:space="preserve"> </v>
      </c>
    </row>
    <row r="18" spans="2:63" x14ac:dyDescent="0.2">
      <c r="B18" s="13">
        <f t="shared" si="0"/>
        <v>5</v>
      </c>
      <c r="C18" s="14" t="str">
        <f t="shared" si="1"/>
        <v>Vendredi</v>
      </c>
      <c r="D18" s="17">
        <v>42958</v>
      </c>
      <c r="E18" s="52"/>
      <c r="F18" s="53"/>
      <c r="G18" s="20">
        <f t="shared" si="2"/>
        <v>0</v>
      </c>
      <c r="H18" s="57"/>
      <c r="I18" s="52"/>
      <c r="J18" s="20">
        <f t="shared" si="3"/>
        <v>0</v>
      </c>
      <c r="K18" s="21" t="str">
        <f t="shared" si="4"/>
        <v xml:space="preserve"> </v>
      </c>
      <c r="L18" s="22" t="str">
        <f t="shared" si="5"/>
        <v xml:space="preserve"> </v>
      </c>
      <c r="M18" s="21" t="str">
        <f t="shared" si="6"/>
        <v xml:space="preserve"> </v>
      </c>
      <c r="N18" s="54"/>
      <c r="O18" s="22" t="str">
        <f t="shared" si="7"/>
        <v xml:space="preserve"> </v>
      </c>
      <c r="P18">
        <v>12</v>
      </c>
      <c r="Q18" t="str">
        <f t="shared" si="8"/>
        <v xml:space="preserve"> 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>
        <f t="shared" si="12"/>
        <v>0</v>
      </c>
      <c r="V18" t="str">
        <f t="shared" si="13"/>
        <v xml:space="preserve"> </v>
      </c>
      <c r="W18" t="str">
        <f t="shared" si="14"/>
        <v xml:space="preserve"> </v>
      </c>
      <c r="Y18" t="str">
        <f t="shared" si="15"/>
        <v xml:space="preserve"> 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>
        <f t="shared" si="19"/>
        <v>0</v>
      </c>
      <c r="AD18" t="str">
        <f t="shared" si="20"/>
        <v xml:space="preserve"> </v>
      </c>
      <c r="AE18" t="str">
        <f t="shared" si="21"/>
        <v xml:space="preserve"> </v>
      </c>
      <c r="AG18" t="str">
        <f t="shared" si="22"/>
        <v xml:space="preserve"> 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>
        <f t="shared" si="26"/>
        <v>0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 t="str">
        <f t="shared" si="36"/>
        <v xml:space="preserve"> 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 t="str">
        <f t="shared" si="43"/>
        <v xml:space="preserve"> 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6</v>
      </c>
      <c r="C19" s="14" t="str">
        <f t="shared" si="1"/>
        <v>Samedi</v>
      </c>
      <c r="D19" s="17">
        <v>42959</v>
      </c>
      <c r="E19" s="52"/>
      <c r="F19" s="53"/>
      <c r="G19" s="20">
        <f t="shared" si="2"/>
        <v>0</v>
      </c>
      <c r="H19" s="57"/>
      <c r="I19" s="52"/>
      <c r="J19" s="20">
        <f t="shared" si="3"/>
        <v>0</v>
      </c>
      <c r="K19" s="21" t="str">
        <f t="shared" si="4"/>
        <v xml:space="preserve"> </v>
      </c>
      <c r="L19" s="22" t="str">
        <f t="shared" si="5"/>
        <v xml:space="preserve"> </v>
      </c>
      <c r="M19" s="21" t="str">
        <f t="shared" si="6"/>
        <v xml:space="preserve"> </v>
      </c>
      <c r="N19" s="54"/>
      <c r="O19" s="22" t="str">
        <f t="shared" si="7"/>
        <v xml:space="preserve"> </v>
      </c>
      <c r="P19">
        <v>13</v>
      </c>
      <c r="Q19" t="str">
        <f t="shared" si="8"/>
        <v xml:space="preserve"> </v>
      </c>
      <c r="R19" t="str">
        <f t="shared" si="9"/>
        <v xml:space="preserve"> 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>
        <f t="shared" si="13"/>
        <v>0</v>
      </c>
      <c r="W19" t="str">
        <f t="shared" si="14"/>
        <v xml:space="preserve"> </v>
      </c>
      <c r="Y19" t="str">
        <f t="shared" si="15"/>
        <v xml:space="preserve"> </v>
      </c>
      <c r="Z19" t="str">
        <f t="shared" si="16"/>
        <v xml:space="preserve"> 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>
        <f t="shared" si="20"/>
        <v>0</v>
      </c>
      <c r="AE19" t="str">
        <f t="shared" si="21"/>
        <v xml:space="preserve"> </v>
      </c>
      <c r="AG19" t="str">
        <f t="shared" si="22"/>
        <v xml:space="preserve"> </v>
      </c>
      <c r="AH19" t="str">
        <f t="shared" si="23"/>
        <v xml:space="preserve"> 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>
        <f t="shared" si="27"/>
        <v>0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7</v>
      </c>
      <c r="C20" s="14" t="str">
        <f t="shared" si="1"/>
        <v>Dimanche</v>
      </c>
      <c r="D20" s="17">
        <v>42960</v>
      </c>
      <c r="E20" s="52"/>
      <c r="F20" s="53"/>
      <c r="G20" s="20">
        <f t="shared" si="2"/>
        <v>0</v>
      </c>
      <c r="H20" s="57"/>
      <c r="I20" s="52"/>
      <c r="J20" s="20">
        <f t="shared" si="3"/>
        <v>0</v>
      </c>
      <c r="K20" s="21" t="str">
        <f t="shared" si="4"/>
        <v xml:space="preserve"> </v>
      </c>
      <c r="L20" s="22" t="str">
        <f t="shared" si="5"/>
        <v xml:space="preserve"> </v>
      </c>
      <c r="M20" s="21" t="str">
        <f t="shared" si="6"/>
        <v xml:space="preserve"> </v>
      </c>
      <c r="N20" s="54"/>
      <c r="O20" s="22" t="str">
        <f t="shared" si="7"/>
        <v xml:space="preserve"> 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 t="str">
        <f t="shared" si="10"/>
        <v xml:space="preserve"> 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>
        <f t="shared" si="14"/>
        <v>0</v>
      </c>
      <c r="Y20" t="str">
        <f t="shared" si="15"/>
        <v xml:space="preserve"> </v>
      </c>
      <c r="Z20" t="str">
        <f t="shared" si="16"/>
        <v xml:space="preserve"> </v>
      </c>
      <c r="AA20" t="str">
        <f t="shared" si="17"/>
        <v xml:space="preserve"> 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>
        <f t="shared" si="21"/>
        <v>0</v>
      </c>
      <c r="AG20" t="str">
        <f t="shared" si="22"/>
        <v xml:space="preserve"> </v>
      </c>
      <c r="AH20" t="str">
        <f t="shared" si="23"/>
        <v xml:space="preserve"> </v>
      </c>
      <c r="AI20" t="str">
        <f t="shared" si="24"/>
        <v xml:space="preserve"> 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>
        <f t="shared" si="28"/>
        <v>0</v>
      </c>
      <c r="AO20" t="str">
        <f t="shared" si="29"/>
        <v xml:space="preserve"> </v>
      </c>
      <c r="AP20" t="str">
        <f t="shared" si="30"/>
        <v xml:space="preserve"> </v>
      </c>
      <c r="AQ20" t="str">
        <f t="shared" si="31"/>
        <v xml:space="preserve"> 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 t="str">
        <f t="shared" si="38"/>
        <v xml:space="preserve"> 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 t="str">
        <f t="shared" si="45"/>
        <v xml:space="preserve"> 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1</v>
      </c>
      <c r="C21" s="14" t="str">
        <f t="shared" si="1"/>
        <v>Lundi</v>
      </c>
      <c r="D21" s="17">
        <v>42961</v>
      </c>
      <c r="E21" s="52"/>
      <c r="F21" s="53"/>
      <c r="G21" s="20">
        <f t="shared" si="2"/>
        <v>0</v>
      </c>
      <c r="H21" s="57"/>
      <c r="I21" s="52"/>
      <c r="J21" s="20">
        <f t="shared" si="3"/>
        <v>0</v>
      </c>
      <c r="K21" s="21" t="str">
        <f t="shared" si="4"/>
        <v xml:space="preserve"> </v>
      </c>
      <c r="L21" s="22" t="str">
        <f t="shared" si="5"/>
        <v xml:space="preserve"> </v>
      </c>
      <c r="M21" s="21" t="str">
        <f t="shared" si="6"/>
        <v xml:space="preserve"> </v>
      </c>
      <c r="N21" s="54"/>
      <c r="O21" s="22" t="str">
        <f t="shared" si="7"/>
        <v xml:space="preserve"> </v>
      </c>
      <c r="P21">
        <v>15</v>
      </c>
      <c r="Q21">
        <f t="shared" si="8"/>
        <v>0</v>
      </c>
      <c r="R21" t="str">
        <f t="shared" si="9"/>
        <v xml:space="preserve"> </v>
      </c>
      <c r="S21" t="str">
        <f t="shared" si="10"/>
        <v xml:space="preserve"> </v>
      </c>
      <c r="T21" t="str">
        <f t="shared" si="11"/>
        <v xml:space="preserve"> 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>
        <f t="shared" si="15"/>
        <v>0</v>
      </c>
      <c r="Z21" t="str">
        <f t="shared" si="16"/>
        <v xml:space="preserve"> </v>
      </c>
      <c r="AA21" t="str">
        <f t="shared" si="17"/>
        <v xml:space="preserve"> </v>
      </c>
      <c r="AB21" t="str">
        <f t="shared" si="18"/>
        <v xml:space="preserve"> 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>
        <f t="shared" si="22"/>
        <v>0</v>
      </c>
      <c r="AH21" t="str">
        <f t="shared" si="23"/>
        <v xml:space="preserve"> </v>
      </c>
      <c r="AI21" t="str">
        <f t="shared" si="24"/>
        <v xml:space="preserve"> </v>
      </c>
      <c r="AJ21" t="str">
        <f t="shared" si="25"/>
        <v xml:space="preserve"> 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 t="str">
        <f t="shared" si="32"/>
        <v xml:space="preserve"> 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 t="str">
        <f t="shared" si="39"/>
        <v xml:space="preserve"> 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 t="str">
        <f t="shared" si="46"/>
        <v xml:space="preserve"> 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2</v>
      </c>
      <c r="C22" s="14" t="str">
        <f t="shared" si="1"/>
        <v>Mardi</v>
      </c>
      <c r="D22" s="17">
        <v>42962</v>
      </c>
      <c r="E22" s="52"/>
      <c r="F22" s="53"/>
      <c r="G22" s="20">
        <f t="shared" si="2"/>
        <v>0</v>
      </c>
      <c r="H22" s="57"/>
      <c r="I22" s="52"/>
      <c r="J22" s="20">
        <f t="shared" si="3"/>
        <v>0</v>
      </c>
      <c r="K22" s="21" t="str">
        <f t="shared" si="4"/>
        <v xml:space="preserve"> </v>
      </c>
      <c r="L22" s="22" t="str">
        <f t="shared" si="5"/>
        <v xml:space="preserve"> </v>
      </c>
      <c r="M22" s="21" t="str">
        <f t="shared" si="6"/>
        <v xml:space="preserve"> </v>
      </c>
      <c r="N22" s="54"/>
      <c r="O22" s="22" t="str">
        <f t="shared" si="7"/>
        <v xml:space="preserve"> </v>
      </c>
      <c r="P22">
        <v>16</v>
      </c>
      <c r="Q22" t="str">
        <f t="shared" si="8"/>
        <v xml:space="preserve"> </v>
      </c>
      <c r="R22">
        <f t="shared" si="9"/>
        <v>0</v>
      </c>
      <c r="S22" t="str">
        <f t="shared" si="10"/>
        <v xml:space="preserve"> </v>
      </c>
      <c r="T22" t="str">
        <f t="shared" si="11"/>
        <v xml:space="preserve"> </v>
      </c>
      <c r="U22" t="str">
        <f t="shared" si="12"/>
        <v xml:space="preserve"> 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>
        <f t="shared" si="16"/>
        <v>0</v>
      </c>
      <c r="AA22" t="str">
        <f t="shared" si="17"/>
        <v xml:space="preserve"> </v>
      </c>
      <c r="AB22" t="str">
        <f t="shared" si="18"/>
        <v xml:space="preserve"> </v>
      </c>
      <c r="AC22" t="str">
        <f t="shared" si="19"/>
        <v xml:space="preserve"> 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>
        <f t="shared" si="23"/>
        <v>0</v>
      </c>
      <c r="AI22" t="str">
        <f t="shared" si="24"/>
        <v xml:space="preserve"> </v>
      </c>
      <c r="AJ22" t="str">
        <f t="shared" si="25"/>
        <v xml:space="preserve"> </v>
      </c>
      <c r="AK22" t="str">
        <f t="shared" si="26"/>
        <v xml:space="preserve"> 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 t="str">
        <f t="shared" si="33"/>
        <v xml:space="preserve"> 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 t="str">
        <f t="shared" si="40"/>
        <v xml:space="preserve"> 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 t="str">
        <f t="shared" si="47"/>
        <v xml:space="preserve"> 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3</v>
      </c>
      <c r="C23" s="14" t="str">
        <f t="shared" si="1"/>
        <v>Mercredi</v>
      </c>
      <c r="D23" s="17">
        <v>42963</v>
      </c>
      <c r="E23" s="52"/>
      <c r="F23" s="53"/>
      <c r="G23" s="20">
        <f t="shared" si="2"/>
        <v>0</v>
      </c>
      <c r="H23" s="57"/>
      <c r="I23" s="52"/>
      <c r="J23" s="20">
        <f t="shared" si="3"/>
        <v>0</v>
      </c>
      <c r="K23" s="21" t="str">
        <f t="shared" si="4"/>
        <v xml:space="preserve"> </v>
      </c>
      <c r="L23" s="22" t="str">
        <f t="shared" si="5"/>
        <v xml:space="preserve"> </v>
      </c>
      <c r="M23" s="21" t="str">
        <f t="shared" si="6"/>
        <v xml:space="preserve"> </v>
      </c>
      <c r="N23" s="54"/>
      <c r="O23" s="22" t="str">
        <f t="shared" si="7"/>
        <v xml:space="preserve"> 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>
        <f t="shared" si="10"/>
        <v>0</v>
      </c>
      <c r="T23" t="str">
        <f t="shared" si="11"/>
        <v xml:space="preserve"> </v>
      </c>
      <c r="U23" t="str">
        <f t="shared" si="12"/>
        <v xml:space="preserve"> </v>
      </c>
      <c r="V23" t="str">
        <f t="shared" si="13"/>
        <v xml:space="preserve"> 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>
        <f t="shared" si="17"/>
        <v>0</v>
      </c>
      <c r="AB23" t="str">
        <f t="shared" si="18"/>
        <v xml:space="preserve"> </v>
      </c>
      <c r="AC23" t="str">
        <f t="shared" si="19"/>
        <v xml:space="preserve"> </v>
      </c>
      <c r="AD23" t="str">
        <f t="shared" si="20"/>
        <v xml:space="preserve"> 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>
        <f t="shared" si="24"/>
        <v>0</v>
      </c>
      <c r="AJ23" t="str">
        <f t="shared" si="25"/>
        <v xml:space="preserve"> </v>
      </c>
      <c r="AK23" t="str">
        <f t="shared" si="26"/>
        <v xml:space="preserve"> </v>
      </c>
      <c r="AL23" t="str">
        <f t="shared" si="27"/>
        <v xml:space="preserve"> 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 t="str">
        <f t="shared" si="34"/>
        <v xml:space="preserve"> 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 t="str">
        <f t="shared" si="41"/>
        <v xml:space="preserve"> 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 t="str">
        <f t="shared" si="48"/>
        <v xml:space="preserve"> </v>
      </c>
      <c r="BK23" t="str">
        <f t="shared" si="49"/>
        <v xml:space="preserve"> </v>
      </c>
    </row>
    <row r="24" spans="2:63" x14ac:dyDescent="0.2">
      <c r="B24" s="13">
        <f t="shared" si="0"/>
        <v>4</v>
      </c>
      <c r="C24" s="14" t="str">
        <f t="shared" si="1"/>
        <v>Jeudi</v>
      </c>
      <c r="D24" s="17">
        <v>42964</v>
      </c>
      <c r="E24" s="52"/>
      <c r="F24" s="53"/>
      <c r="G24" s="20">
        <f t="shared" si="2"/>
        <v>0</v>
      </c>
      <c r="H24" s="57"/>
      <c r="I24" s="52"/>
      <c r="J24" s="20">
        <f t="shared" si="3"/>
        <v>0</v>
      </c>
      <c r="K24" s="21" t="str">
        <f t="shared" si="4"/>
        <v xml:space="preserve"> </v>
      </c>
      <c r="L24" s="22" t="str">
        <f t="shared" si="5"/>
        <v xml:space="preserve"> </v>
      </c>
      <c r="M24" s="21" t="str">
        <f t="shared" si="6"/>
        <v xml:space="preserve"> </v>
      </c>
      <c r="N24" s="54"/>
      <c r="O24" s="22" t="str">
        <f t="shared" si="7"/>
        <v xml:space="preserve"> 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>
        <f t="shared" si="11"/>
        <v>0</v>
      </c>
      <c r="U24" t="str">
        <f t="shared" si="12"/>
        <v xml:space="preserve"> </v>
      </c>
      <c r="V24" t="str">
        <f t="shared" si="13"/>
        <v xml:space="preserve"> </v>
      </c>
      <c r="W24" t="str">
        <f t="shared" si="14"/>
        <v xml:space="preserve"> 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>
        <f t="shared" si="18"/>
        <v>0</v>
      </c>
      <c r="AC24" t="str">
        <f t="shared" si="19"/>
        <v xml:space="preserve"> </v>
      </c>
      <c r="AD24" t="str">
        <f t="shared" si="20"/>
        <v xml:space="preserve"> </v>
      </c>
      <c r="AE24" t="str">
        <f t="shared" si="21"/>
        <v xml:space="preserve"> 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>
        <f t="shared" si="25"/>
        <v>0</v>
      </c>
      <c r="AK24" t="str">
        <f t="shared" si="26"/>
        <v xml:space="preserve"> </v>
      </c>
      <c r="AL24" t="str">
        <f t="shared" si="27"/>
        <v xml:space="preserve"> </v>
      </c>
      <c r="AM24" t="str">
        <f t="shared" si="28"/>
        <v xml:space="preserve"> 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 t="str">
        <f t="shared" si="35"/>
        <v xml:space="preserve"> 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 t="str">
        <f t="shared" si="42"/>
        <v xml:space="preserve"> 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 t="str">
        <f t="shared" si="49"/>
        <v xml:space="preserve"> </v>
      </c>
    </row>
    <row r="25" spans="2:63" x14ac:dyDescent="0.2">
      <c r="B25" s="13">
        <f t="shared" si="0"/>
        <v>5</v>
      </c>
      <c r="C25" s="14" t="str">
        <f t="shared" si="1"/>
        <v>Vendredi</v>
      </c>
      <c r="D25" s="17">
        <v>42965</v>
      </c>
      <c r="E25" s="52"/>
      <c r="F25" s="53"/>
      <c r="G25" s="20">
        <f t="shared" si="2"/>
        <v>0</v>
      </c>
      <c r="H25" s="57"/>
      <c r="I25" s="52"/>
      <c r="J25" s="20">
        <f t="shared" si="3"/>
        <v>0</v>
      </c>
      <c r="K25" s="21" t="str">
        <f t="shared" si="4"/>
        <v xml:space="preserve"> </v>
      </c>
      <c r="L25" s="22" t="str">
        <f t="shared" si="5"/>
        <v xml:space="preserve"> </v>
      </c>
      <c r="M25" s="21" t="str">
        <f t="shared" si="6"/>
        <v xml:space="preserve"> </v>
      </c>
      <c r="N25" s="54"/>
      <c r="O25" s="22" t="str">
        <f t="shared" si="7"/>
        <v xml:space="preserve"> </v>
      </c>
      <c r="P25">
        <v>19</v>
      </c>
      <c r="Q25" t="str">
        <f t="shared" si="8"/>
        <v xml:space="preserve"> 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>
        <f t="shared" si="12"/>
        <v>0</v>
      </c>
      <c r="V25" t="str">
        <f t="shared" si="13"/>
        <v xml:space="preserve"> </v>
      </c>
      <c r="W25" t="str">
        <f t="shared" si="14"/>
        <v xml:space="preserve"> </v>
      </c>
      <c r="Y25" t="str">
        <f t="shared" si="15"/>
        <v xml:space="preserve"> 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>
        <f t="shared" si="19"/>
        <v>0</v>
      </c>
      <c r="AD25" t="str">
        <f t="shared" si="20"/>
        <v xml:space="preserve"> </v>
      </c>
      <c r="AE25" t="str">
        <f t="shared" si="21"/>
        <v xml:space="preserve"> </v>
      </c>
      <c r="AG25" t="str">
        <f t="shared" si="22"/>
        <v xml:space="preserve"> 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>
        <f t="shared" si="26"/>
        <v>0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 t="str">
        <f t="shared" si="36"/>
        <v xml:space="preserve"> 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 t="str">
        <f t="shared" si="43"/>
        <v xml:space="preserve"> 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6</v>
      </c>
      <c r="C26" s="14" t="str">
        <f t="shared" si="1"/>
        <v>Samedi</v>
      </c>
      <c r="D26" s="17">
        <v>42966</v>
      </c>
      <c r="E26" s="52"/>
      <c r="F26" s="53"/>
      <c r="G26" s="20">
        <f t="shared" si="2"/>
        <v>0</v>
      </c>
      <c r="H26" s="57"/>
      <c r="I26" s="52"/>
      <c r="J26" s="20">
        <f t="shared" si="3"/>
        <v>0</v>
      </c>
      <c r="K26" s="21" t="str">
        <f t="shared" si="4"/>
        <v xml:space="preserve"> </v>
      </c>
      <c r="L26" s="22" t="str">
        <f t="shared" si="5"/>
        <v xml:space="preserve"> </v>
      </c>
      <c r="M26" s="21" t="str">
        <f t="shared" si="6"/>
        <v xml:space="preserve"> </v>
      </c>
      <c r="N26" s="54"/>
      <c r="O26" s="22" t="str">
        <f t="shared" si="7"/>
        <v xml:space="preserve"> </v>
      </c>
      <c r="P26">
        <v>20</v>
      </c>
      <c r="Q26" t="str">
        <f t="shared" si="8"/>
        <v xml:space="preserve"> </v>
      </c>
      <c r="R26" t="str">
        <f t="shared" si="9"/>
        <v xml:space="preserve"> 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>
        <f t="shared" si="13"/>
        <v>0</v>
      </c>
      <c r="W26" t="str">
        <f t="shared" si="14"/>
        <v xml:space="preserve"> </v>
      </c>
      <c r="Y26" t="str">
        <f t="shared" si="15"/>
        <v xml:space="preserve"> </v>
      </c>
      <c r="Z26" t="str">
        <f t="shared" si="16"/>
        <v xml:space="preserve"> 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>
        <f t="shared" si="20"/>
        <v>0</v>
      </c>
      <c r="AE26" t="str">
        <f t="shared" si="21"/>
        <v xml:space="preserve"> </v>
      </c>
      <c r="AG26" t="str">
        <f t="shared" si="22"/>
        <v xml:space="preserve"> </v>
      </c>
      <c r="AH26" t="str">
        <f t="shared" si="23"/>
        <v xml:space="preserve"> 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>
        <f t="shared" si="27"/>
        <v>0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7</v>
      </c>
      <c r="C27" s="14" t="str">
        <f t="shared" si="1"/>
        <v>Dimanche</v>
      </c>
      <c r="D27" s="17">
        <v>42967</v>
      </c>
      <c r="E27" s="52"/>
      <c r="F27" s="53"/>
      <c r="G27" s="20">
        <f t="shared" si="2"/>
        <v>0</v>
      </c>
      <c r="H27" s="57"/>
      <c r="I27" s="52"/>
      <c r="J27" s="20">
        <f t="shared" si="3"/>
        <v>0</v>
      </c>
      <c r="K27" s="21" t="str">
        <f t="shared" si="4"/>
        <v xml:space="preserve"> </v>
      </c>
      <c r="L27" s="22" t="str">
        <f t="shared" si="5"/>
        <v xml:space="preserve"> </v>
      </c>
      <c r="M27" s="21" t="str">
        <f t="shared" si="6"/>
        <v xml:space="preserve"> </v>
      </c>
      <c r="N27" s="54"/>
      <c r="O27" s="22" t="str">
        <f t="shared" si="7"/>
        <v xml:space="preserve"> 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 t="str">
        <f t="shared" si="10"/>
        <v xml:space="preserve"> 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>
        <f t="shared" si="14"/>
        <v>0</v>
      </c>
      <c r="Y27" t="str">
        <f t="shared" si="15"/>
        <v xml:space="preserve"> </v>
      </c>
      <c r="Z27" t="str">
        <f t="shared" si="16"/>
        <v xml:space="preserve"> </v>
      </c>
      <c r="AA27" t="str">
        <f t="shared" si="17"/>
        <v xml:space="preserve"> 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>
        <f t="shared" si="21"/>
        <v>0</v>
      </c>
      <c r="AG27" t="str">
        <f t="shared" si="22"/>
        <v xml:space="preserve"> </v>
      </c>
      <c r="AH27" t="str">
        <f t="shared" si="23"/>
        <v xml:space="preserve"> </v>
      </c>
      <c r="AI27" t="str">
        <f t="shared" si="24"/>
        <v xml:space="preserve"> 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>
        <f t="shared" si="28"/>
        <v>0</v>
      </c>
      <c r="AO27" t="str">
        <f t="shared" si="29"/>
        <v xml:space="preserve"> </v>
      </c>
      <c r="AP27" t="str">
        <f t="shared" si="30"/>
        <v xml:space="preserve"> </v>
      </c>
      <c r="AQ27" t="str">
        <f t="shared" si="31"/>
        <v xml:space="preserve"> 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 t="str">
        <f t="shared" si="38"/>
        <v xml:space="preserve"> 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 t="str">
        <f t="shared" si="45"/>
        <v xml:space="preserve"> 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1</v>
      </c>
      <c r="C28" s="14" t="str">
        <f t="shared" si="1"/>
        <v>Lundi</v>
      </c>
      <c r="D28" s="17">
        <v>42968</v>
      </c>
      <c r="E28" s="52"/>
      <c r="F28" s="53">
        <v>46</v>
      </c>
      <c r="G28" s="20">
        <f t="shared" si="2"/>
        <v>46</v>
      </c>
      <c r="H28" s="57"/>
      <c r="I28" s="52">
        <v>1123</v>
      </c>
      <c r="J28" s="20">
        <f t="shared" si="3"/>
        <v>1123</v>
      </c>
      <c r="K28" s="21" t="str">
        <f t="shared" si="4"/>
        <v xml:space="preserve"> </v>
      </c>
      <c r="L28" s="22">
        <f t="shared" si="5"/>
        <v>24.41</v>
      </c>
      <c r="M28" s="21">
        <f t="shared" si="6"/>
        <v>24.41</v>
      </c>
      <c r="N28" s="54">
        <v>19.72</v>
      </c>
      <c r="O28" s="22">
        <f t="shared" si="7"/>
        <v>4.6900000000000013</v>
      </c>
      <c r="P28">
        <v>22</v>
      </c>
      <c r="Q28">
        <f t="shared" si="8"/>
        <v>0</v>
      </c>
      <c r="R28" t="str">
        <f t="shared" si="9"/>
        <v xml:space="preserve"> </v>
      </c>
      <c r="S28" t="str">
        <f t="shared" si="10"/>
        <v xml:space="preserve"> </v>
      </c>
      <c r="T28" t="str">
        <f t="shared" si="11"/>
        <v xml:space="preserve"> 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>
        <f t="shared" si="15"/>
        <v>46</v>
      </c>
      <c r="Z28" t="str">
        <f t="shared" si="16"/>
        <v xml:space="preserve"> </v>
      </c>
      <c r="AA28" t="str">
        <f t="shared" si="17"/>
        <v xml:space="preserve"> </v>
      </c>
      <c r="AB28" t="str">
        <f t="shared" si="18"/>
        <v xml:space="preserve"> 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>
        <f t="shared" si="22"/>
        <v>46</v>
      </c>
      <c r="AH28" t="str">
        <f t="shared" si="23"/>
        <v xml:space="preserve"> </v>
      </c>
      <c r="AI28" t="str">
        <f t="shared" si="24"/>
        <v xml:space="preserve"> </v>
      </c>
      <c r="AJ28" t="str">
        <f t="shared" si="25"/>
        <v xml:space="preserve"> 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 t="str">
        <f t="shared" si="32"/>
        <v xml:space="preserve"> 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>
        <f t="shared" si="36"/>
        <v>24.41</v>
      </c>
      <c r="AX28" t="str">
        <f t="shared" si="37"/>
        <v xml:space="preserve"> </v>
      </c>
      <c r="AY28" t="str">
        <f t="shared" si="38"/>
        <v xml:space="preserve"> </v>
      </c>
      <c r="AZ28" t="str">
        <f t="shared" si="39"/>
        <v xml:space="preserve"> 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>
        <f t="shared" si="43"/>
        <v>24.41</v>
      </c>
      <c r="BF28" t="str">
        <f t="shared" si="44"/>
        <v xml:space="preserve"> </v>
      </c>
      <c r="BG28" t="str">
        <f t="shared" si="45"/>
        <v xml:space="preserve"> </v>
      </c>
      <c r="BH28" t="str">
        <f t="shared" si="46"/>
        <v xml:space="preserve"> 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2</v>
      </c>
      <c r="C29" s="14" t="str">
        <f t="shared" si="1"/>
        <v>Mardi</v>
      </c>
      <c r="D29" s="17">
        <v>42969</v>
      </c>
      <c r="E29" s="52"/>
      <c r="F29" s="53"/>
      <c r="G29" s="20">
        <f t="shared" si="2"/>
        <v>0</v>
      </c>
      <c r="H29" s="57"/>
      <c r="I29" s="52"/>
      <c r="J29" s="20">
        <f t="shared" si="3"/>
        <v>0</v>
      </c>
      <c r="K29" s="21" t="str">
        <f t="shared" si="4"/>
        <v xml:space="preserve"> </v>
      </c>
      <c r="L29" s="22" t="str">
        <f t="shared" si="5"/>
        <v xml:space="preserve"> </v>
      </c>
      <c r="M29" s="21" t="str">
        <f t="shared" si="6"/>
        <v xml:space="preserve"> </v>
      </c>
      <c r="N29" s="54"/>
      <c r="O29" s="22" t="str">
        <f t="shared" si="7"/>
        <v xml:space="preserve"> </v>
      </c>
      <c r="P29">
        <v>23</v>
      </c>
      <c r="Q29" t="str">
        <f t="shared" si="8"/>
        <v xml:space="preserve"> </v>
      </c>
      <c r="R29">
        <f t="shared" si="9"/>
        <v>0</v>
      </c>
      <c r="S29" t="str">
        <f t="shared" si="10"/>
        <v xml:space="preserve"> </v>
      </c>
      <c r="T29" t="str">
        <f t="shared" si="11"/>
        <v xml:space="preserve"> </v>
      </c>
      <c r="U29" t="str">
        <f t="shared" si="12"/>
        <v xml:space="preserve"> 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>
        <f t="shared" si="16"/>
        <v>0</v>
      </c>
      <c r="AA29" t="str">
        <f t="shared" si="17"/>
        <v xml:space="preserve"> </v>
      </c>
      <c r="AB29" t="str">
        <f t="shared" si="18"/>
        <v xml:space="preserve"> </v>
      </c>
      <c r="AC29" t="str">
        <f t="shared" si="19"/>
        <v xml:space="preserve"> 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>
        <f t="shared" si="23"/>
        <v>0</v>
      </c>
      <c r="AI29" t="str">
        <f t="shared" si="24"/>
        <v xml:space="preserve"> </v>
      </c>
      <c r="AJ29" t="str">
        <f t="shared" si="25"/>
        <v xml:space="preserve"> </v>
      </c>
      <c r="AK29" t="str">
        <f t="shared" si="26"/>
        <v xml:space="preserve"> 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 t="str">
        <f t="shared" si="33"/>
        <v xml:space="preserve"> 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 t="str">
        <f t="shared" si="40"/>
        <v xml:space="preserve"> 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 t="str">
        <f t="shared" si="47"/>
        <v xml:space="preserve"> 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3</v>
      </c>
      <c r="C30" s="14" t="str">
        <f t="shared" si="1"/>
        <v>Mercredi</v>
      </c>
      <c r="D30" s="17">
        <v>42970</v>
      </c>
      <c r="E30" s="52">
        <v>48</v>
      </c>
      <c r="F30" s="53">
        <v>19</v>
      </c>
      <c r="G30" s="20">
        <f t="shared" si="2"/>
        <v>67</v>
      </c>
      <c r="H30" s="57">
        <v>948</v>
      </c>
      <c r="I30" s="52">
        <v>365</v>
      </c>
      <c r="J30" s="20">
        <f t="shared" si="3"/>
        <v>1313</v>
      </c>
      <c r="K30" s="21">
        <f t="shared" si="4"/>
        <v>19.75</v>
      </c>
      <c r="L30" s="22">
        <f t="shared" si="5"/>
        <v>19.21</v>
      </c>
      <c r="M30" s="21">
        <f t="shared" si="6"/>
        <v>19.600000000000001</v>
      </c>
      <c r="N30" s="54">
        <v>14.78</v>
      </c>
      <c r="O30" s="22">
        <f t="shared" si="7"/>
        <v>4.8200000000000021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>
        <f t="shared" si="10"/>
        <v>48</v>
      </c>
      <c r="T30" t="str">
        <f t="shared" si="11"/>
        <v xml:space="preserve"> </v>
      </c>
      <c r="U30" t="str">
        <f t="shared" si="12"/>
        <v xml:space="preserve"> </v>
      </c>
      <c r="V30" t="str">
        <f t="shared" si="13"/>
        <v xml:space="preserve"> 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>
        <f t="shared" si="17"/>
        <v>19</v>
      </c>
      <c r="AB30" t="str">
        <f t="shared" si="18"/>
        <v xml:space="preserve"> </v>
      </c>
      <c r="AC30" t="str">
        <f t="shared" si="19"/>
        <v xml:space="preserve"> </v>
      </c>
      <c r="AD30" t="str">
        <f t="shared" si="20"/>
        <v xml:space="preserve"> 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>
        <f t="shared" si="24"/>
        <v>67</v>
      </c>
      <c r="AJ30" t="str">
        <f t="shared" si="25"/>
        <v xml:space="preserve"> </v>
      </c>
      <c r="AK30" t="str">
        <f t="shared" si="26"/>
        <v xml:space="preserve"> </v>
      </c>
      <c r="AL30" t="str">
        <f t="shared" si="27"/>
        <v xml:space="preserve"> 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>
        <f t="shared" si="31"/>
        <v>19.75</v>
      </c>
      <c r="AR30" t="str">
        <f t="shared" si="32"/>
        <v xml:space="preserve"> </v>
      </c>
      <c r="AS30" t="str">
        <f t="shared" si="33"/>
        <v xml:space="preserve"> </v>
      </c>
      <c r="AT30" t="str">
        <f t="shared" si="34"/>
        <v xml:space="preserve"> 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>
        <f t="shared" si="38"/>
        <v>19.21</v>
      </c>
      <c r="AZ30" t="str">
        <f t="shared" si="39"/>
        <v xml:space="preserve"> </v>
      </c>
      <c r="BA30" t="str">
        <f t="shared" si="40"/>
        <v xml:space="preserve"> </v>
      </c>
      <c r="BB30" t="str">
        <f t="shared" si="41"/>
        <v xml:space="preserve"> 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>
        <f t="shared" si="45"/>
        <v>19.600000000000001</v>
      </c>
      <c r="BH30" t="str">
        <f t="shared" si="46"/>
        <v xml:space="preserve"> </v>
      </c>
      <c r="BI30" t="str">
        <f t="shared" si="47"/>
        <v xml:space="preserve"> </v>
      </c>
      <c r="BJ30" t="str">
        <f t="shared" si="48"/>
        <v xml:space="preserve"> </v>
      </c>
      <c r="BK30" t="str">
        <f t="shared" si="49"/>
        <v xml:space="preserve"> </v>
      </c>
    </row>
    <row r="31" spans="2:63" x14ac:dyDescent="0.2">
      <c r="B31" s="13">
        <f t="shared" si="0"/>
        <v>4</v>
      </c>
      <c r="C31" s="14" t="str">
        <f t="shared" si="1"/>
        <v>Jeudi</v>
      </c>
      <c r="D31" s="17">
        <v>42971</v>
      </c>
      <c r="E31" s="52">
        <v>52</v>
      </c>
      <c r="F31" s="53">
        <v>37</v>
      </c>
      <c r="G31" s="20">
        <f t="shared" si="2"/>
        <v>89</v>
      </c>
      <c r="H31" s="57">
        <v>963</v>
      </c>
      <c r="I31" s="52">
        <v>794</v>
      </c>
      <c r="J31" s="20">
        <f t="shared" si="3"/>
        <v>1757</v>
      </c>
      <c r="K31" s="21">
        <f t="shared" si="4"/>
        <v>18.52</v>
      </c>
      <c r="L31" s="22">
        <f t="shared" si="5"/>
        <v>21.46</v>
      </c>
      <c r="M31" s="21">
        <f t="shared" si="6"/>
        <v>19.739999999999998</v>
      </c>
      <c r="N31" s="54">
        <v>15.23</v>
      </c>
      <c r="O31" s="22">
        <f t="shared" si="7"/>
        <v>4.509999999999998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>
        <f t="shared" si="11"/>
        <v>52</v>
      </c>
      <c r="U31" t="str">
        <f t="shared" si="12"/>
        <v xml:space="preserve"> </v>
      </c>
      <c r="V31" t="str">
        <f t="shared" si="13"/>
        <v xml:space="preserve"> </v>
      </c>
      <c r="W31" t="str">
        <f t="shared" si="14"/>
        <v xml:space="preserve"> 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>
        <f t="shared" si="18"/>
        <v>37</v>
      </c>
      <c r="AC31" t="str">
        <f t="shared" si="19"/>
        <v xml:space="preserve"> </v>
      </c>
      <c r="AD31" t="str">
        <f t="shared" si="20"/>
        <v xml:space="preserve"> </v>
      </c>
      <c r="AE31" t="str">
        <f t="shared" si="21"/>
        <v xml:space="preserve"> 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>
        <f t="shared" si="25"/>
        <v>89</v>
      </c>
      <c r="AK31" t="str">
        <f t="shared" si="26"/>
        <v xml:space="preserve"> </v>
      </c>
      <c r="AL31" t="str">
        <f t="shared" si="27"/>
        <v xml:space="preserve"> </v>
      </c>
      <c r="AM31" t="str">
        <f t="shared" si="28"/>
        <v xml:space="preserve"> 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>
        <f t="shared" si="32"/>
        <v>18.52</v>
      </c>
      <c r="AS31" t="str">
        <f t="shared" si="33"/>
        <v xml:space="preserve"> </v>
      </c>
      <c r="AT31" t="str">
        <f t="shared" si="34"/>
        <v xml:space="preserve"> </v>
      </c>
      <c r="AU31" t="str">
        <f t="shared" si="35"/>
        <v xml:space="preserve"> 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>
        <f t="shared" si="39"/>
        <v>21.46</v>
      </c>
      <c r="BA31" t="str">
        <f t="shared" si="40"/>
        <v xml:space="preserve"> </v>
      </c>
      <c r="BB31" t="str">
        <f t="shared" si="41"/>
        <v xml:space="preserve"> </v>
      </c>
      <c r="BC31" t="str">
        <f t="shared" si="42"/>
        <v xml:space="preserve"> 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>
        <f t="shared" si="46"/>
        <v>19.739999999999998</v>
      </c>
      <c r="BI31" t="str">
        <f t="shared" si="47"/>
        <v xml:space="preserve"> </v>
      </c>
      <c r="BJ31" t="str">
        <f t="shared" si="48"/>
        <v xml:space="preserve"> </v>
      </c>
      <c r="BK31" t="str">
        <f t="shared" si="49"/>
        <v xml:space="preserve"> </v>
      </c>
    </row>
    <row r="32" spans="2:63" x14ac:dyDescent="0.2">
      <c r="B32" s="13">
        <f t="shared" si="0"/>
        <v>5</v>
      </c>
      <c r="C32" s="14" t="str">
        <f t="shared" si="1"/>
        <v>Vendredi</v>
      </c>
      <c r="D32" s="17">
        <v>42972</v>
      </c>
      <c r="E32" s="52">
        <v>48</v>
      </c>
      <c r="F32" s="53">
        <v>41</v>
      </c>
      <c r="G32" s="20">
        <f t="shared" si="2"/>
        <v>89</v>
      </c>
      <c r="H32" s="57">
        <v>956</v>
      </c>
      <c r="I32" s="52">
        <v>867</v>
      </c>
      <c r="J32" s="20">
        <f t="shared" si="3"/>
        <v>1823</v>
      </c>
      <c r="K32" s="21">
        <f t="shared" si="4"/>
        <v>19.920000000000002</v>
      </c>
      <c r="L32" s="22">
        <f t="shared" si="5"/>
        <v>21.15</v>
      </c>
      <c r="M32" s="21">
        <f t="shared" si="6"/>
        <v>20.48</v>
      </c>
      <c r="N32" s="54">
        <v>15.09</v>
      </c>
      <c r="O32" s="22">
        <f t="shared" si="7"/>
        <v>5.3900000000000006</v>
      </c>
      <c r="P32">
        <v>26</v>
      </c>
      <c r="Q32" t="str">
        <f t="shared" si="8"/>
        <v xml:space="preserve"> 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>
        <f t="shared" si="12"/>
        <v>48</v>
      </c>
      <c r="V32" t="str">
        <f t="shared" si="13"/>
        <v xml:space="preserve"> </v>
      </c>
      <c r="W32" t="str">
        <f t="shared" si="14"/>
        <v xml:space="preserve"> </v>
      </c>
      <c r="Y32" t="str">
        <f t="shared" si="15"/>
        <v xml:space="preserve"> 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>
        <f t="shared" si="19"/>
        <v>41</v>
      </c>
      <c r="AD32" t="str">
        <f t="shared" si="20"/>
        <v xml:space="preserve"> </v>
      </c>
      <c r="AE32" t="str">
        <f t="shared" si="21"/>
        <v xml:space="preserve"> </v>
      </c>
      <c r="AG32" t="str">
        <f t="shared" si="22"/>
        <v xml:space="preserve"> 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>
        <f t="shared" si="26"/>
        <v>89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>
        <f t="shared" si="33"/>
        <v>19.920000000000002</v>
      </c>
      <c r="AT32" t="str">
        <f t="shared" si="34"/>
        <v xml:space="preserve"> </v>
      </c>
      <c r="AU32" t="str">
        <f t="shared" si="35"/>
        <v xml:space="preserve"> </v>
      </c>
      <c r="AW32" t="str">
        <f t="shared" si="36"/>
        <v xml:space="preserve"> 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>
        <f t="shared" si="40"/>
        <v>21.15</v>
      </c>
      <c r="BB32" t="str">
        <f t="shared" si="41"/>
        <v xml:space="preserve"> </v>
      </c>
      <c r="BC32" t="str">
        <f t="shared" si="42"/>
        <v xml:space="preserve"> </v>
      </c>
      <c r="BE32" t="str">
        <f t="shared" si="43"/>
        <v xml:space="preserve"> 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>
        <f t="shared" si="47"/>
        <v>20.48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6</v>
      </c>
      <c r="C33" s="14" t="str">
        <f t="shared" si="1"/>
        <v>Samedi</v>
      </c>
      <c r="D33" s="17">
        <v>42973</v>
      </c>
      <c r="E33" s="52">
        <v>56</v>
      </c>
      <c r="F33" s="53">
        <v>63</v>
      </c>
      <c r="G33" s="20">
        <f t="shared" si="2"/>
        <v>119</v>
      </c>
      <c r="H33" s="57">
        <v>1103</v>
      </c>
      <c r="I33" s="52">
        <v>1199</v>
      </c>
      <c r="J33" s="20">
        <f t="shared" si="3"/>
        <v>2302</v>
      </c>
      <c r="K33" s="21">
        <f t="shared" si="4"/>
        <v>19.7</v>
      </c>
      <c r="L33" s="22">
        <f t="shared" si="5"/>
        <v>19.03</v>
      </c>
      <c r="M33" s="21">
        <f t="shared" si="6"/>
        <v>19.34</v>
      </c>
      <c r="N33" s="54">
        <v>14.56</v>
      </c>
      <c r="O33" s="22">
        <f t="shared" si="7"/>
        <v>4.7799999999999994</v>
      </c>
      <c r="P33">
        <v>27</v>
      </c>
      <c r="Q33" t="str">
        <f t="shared" si="8"/>
        <v xml:space="preserve"> </v>
      </c>
      <c r="R33" t="str">
        <f t="shared" si="9"/>
        <v xml:space="preserve"> 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>
        <f t="shared" si="13"/>
        <v>56</v>
      </c>
      <c r="W33" t="str">
        <f t="shared" si="14"/>
        <v xml:space="preserve"> </v>
      </c>
      <c r="Y33" t="str">
        <f t="shared" si="15"/>
        <v xml:space="preserve"> </v>
      </c>
      <c r="Z33" t="str">
        <f t="shared" si="16"/>
        <v xml:space="preserve"> 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>
        <f t="shared" si="20"/>
        <v>63</v>
      </c>
      <c r="AE33" t="str">
        <f t="shared" si="21"/>
        <v xml:space="preserve"> </v>
      </c>
      <c r="AG33" t="str">
        <f t="shared" si="22"/>
        <v xml:space="preserve"> </v>
      </c>
      <c r="AH33" t="str">
        <f t="shared" si="23"/>
        <v xml:space="preserve"> 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>
        <f t="shared" si="27"/>
        <v>119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>
        <f t="shared" si="34"/>
        <v>19.7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>
        <f t="shared" si="41"/>
        <v>19.03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>
        <f t="shared" si="48"/>
        <v>19.34</v>
      </c>
      <c r="BK33" t="str">
        <f t="shared" si="49"/>
        <v xml:space="preserve"> </v>
      </c>
    </row>
    <row r="34" spans="2:63" x14ac:dyDescent="0.2">
      <c r="B34" s="13">
        <f t="shared" si="0"/>
        <v>7</v>
      </c>
      <c r="C34" s="14" t="str">
        <f t="shared" si="1"/>
        <v>Dimanche</v>
      </c>
      <c r="D34" s="17">
        <v>42974</v>
      </c>
      <c r="E34" s="52">
        <v>41</v>
      </c>
      <c r="F34" s="53">
        <v>87</v>
      </c>
      <c r="G34" s="20">
        <f t="shared" si="2"/>
        <v>128</v>
      </c>
      <c r="H34" s="57">
        <v>794</v>
      </c>
      <c r="I34" s="52">
        <v>1883</v>
      </c>
      <c r="J34" s="20">
        <f t="shared" si="3"/>
        <v>2677</v>
      </c>
      <c r="K34" s="21">
        <f t="shared" si="4"/>
        <v>19.37</v>
      </c>
      <c r="L34" s="22">
        <f t="shared" si="5"/>
        <v>21.64</v>
      </c>
      <c r="M34" s="21">
        <f t="shared" si="6"/>
        <v>20.91</v>
      </c>
      <c r="N34" s="54">
        <v>16.89</v>
      </c>
      <c r="O34" s="22">
        <f t="shared" si="7"/>
        <v>4.0199999999999996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 t="str">
        <f t="shared" si="10"/>
        <v xml:space="preserve"> 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>
        <f t="shared" si="14"/>
        <v>41</v>
      </c>
      <c r="Y34" t="str">
        <f t="shared" si="15"/>
        <v xml:space="preserve"> </v>
      </c>
      <c r="Z34" t="str">
        <f t="shared" si="16"/>
        <v xml:space="preserve"> </v>
      </c>
      <c r="AA34" t="str">
        <f t="shared" si="17"/>
        <v xml:space="preserve"> 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>
        <f t="shared" si="21"/>
        <v>87</v>
      </c>
      <c r="AG34" t="str">
        <f t="shared" si="22"/>
        <v xml:space="preserve"> </v>
      </c>
      <c r="AH34" t="str">
        <f t="shared" si="23"/>
        <v xml:space="preserve"> </v>
      </c>
      <c r="AI34" t="str">
        <f t="shared" si="24"/>
        <v xml:space="preserve"> 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>
        <f t="shared" si="28"/>
        <v>128</v>
      </c>
      <c r="AO34" t="str">
        <f t="shared" si="29"/>
        <v xml:space="preserve"> </v>
      </c>
      <c r="AP34" t="str">
        <f t="shared" si="30"/>
        <v xml:space="preserve"> </v>
      </c>
      <c r="AQ34" t="str">
        <f t="shared" si="31"/>
        <v xml:space="preserve"> 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>
        <f t="shared" si="35"/>
        <v>19.37</v>
      </c>
      <c r="AW34" t="str">
        <f t="shared" si="36"/>
        <v xml:space="preserve"> </v>
      </c>
      <c r="AX34" t="str">
        <f t="shared" si="37"/>
        <v xml:space="preserve"> </v>
      </c>
      <c r="AY34" t="str">
        <f t="shared" si="38"/>
        <v xml:space="preserve"> 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>
        <f t="shared" si="42"/>
        <v>21.64</v>
      </c>
      <c r="BE34" t="str">
        <f t="shared" si="43"/>
        <v xml:space="preserve"> </v>
      </c>
      <c r="BF34" t="str">
        <f t="shared" si="44"/>
        <v xml:space="preserve"> </v>
      </c>
      <c r="BG34" t="str">
        <f t="shared" si="45"/>
        <v xml:space="preserve"> 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>
        <f t="shared" si="49"/>
        <v>20.91</v>
      </c>
    </row>
    <row r="35" spans="2:63" x14ac:dyDescent="0.2">
      <c r="B35" s="13">
        <f t="shared" si="0"/>
        <v>1</v>
      </c>
      <c r="C35" s="14" t="str">
        <f t="shared" si="1"/>
        <v>Lundi</v>
      </c>
      <c r="D35" s="17">
        <v>42975</v>
      </c>
      <c r="E35" s="52"/>
      <c r="F35" s="53">
        <v>91</v>
      </c>
      <c r="G35" s="20">
        <f t="shared" si="2"/>
        <v>91</v>
      </c>
      <c r="H35" s="52"/>
      <c r="I35" s="53">
        <v>2056</v>
      </c>
      <c r="J35" s="20">
        <f t="shared" si="3"/>
        <v>2056</v>
      </c>
      <c r="K35" s="21" t="str">
        <f t="shared" si="4"/>
        <v xml:space="preserve"> </v>
      </c>
      <c r="L35" s="22">
        <f t="shared" si="5"/>
        <v>22.59</v>
      </c>
      <c r="M35" s="21">
        <f t="shared" si="6"/>
        <v>22.59</v>
      </c>
      <c r="N35" s="54">
        <v>17.89</v>
      </c>
      <c r="O35" s="22">
        <f t="shared" si="7"/>
        <v>4.6999999999999993</v>
      </c>
      <c r="P35">
        <v>29</v>
      </c>
      <c r="Q35">
        <f t="shared" si="8"/>
        <v>0</v>
      </c>
      <c r="R35" t="str">
        <f t="shared" si="9"/>
        <v xml:space="preserve"> </v>
      </c>
      <c r="S35" t="str">
        <f t="shared" si="10"/>
        <v xml:space="preserve"> </v>
      </c>
      <c r="T35" t="str">
        <f t="shared" si="11"/>
        <v xml:space="preserve"> 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>
        <f t="shared" si="15"/>
        <v>91</v>
      </c>
      <c r="Z35" t="str">
        <f t="shared" si="16"/>
        <v xml:space="preserve"> </v>
      </c>
      <c r="AA35" t="str">
        <f t="shared" si="17"/>
        <v xml:space="preserve"> </v>
      </c>
      <c r="AB35" t="str">
        <f t="shared" si="18"/>
        <v xml:space="preserve"> 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>
        <f t="shared" si="22"/>
        <v>91</v>
      </c>
      <c r="AH35" t="str">
        <f t="shared" si="23"/>
        <v xml:space="preserve"> </v>
      </c>
      <c r="AI35" t="str">
        <f t="shared" si="24"/>
        <v xml:space="preserve"> </v>
      </c>
      <c r="AJ35" t="str">
        <f t="shared" si="25"/>
        <v xml:space="preserve"> 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 t="str">
        <f t="shared" si="32"/>
        <v xml:space="preserve"> 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>
        <f t="shared" si="36"/>
        <v>22.59</v>
      </c>
      <c r="AX35" t="str">
        <f t="shared" si="37"/>
        <v xml:space="preserve"> </v>
      </c>
      <c r="AY35" t="str">
        <f t="shared" si="38"/>
        <v xml:space="preserve"> </v>
      </c>
      <c r="AZ35" t="str">
        <f t="shared" si="39"/>
        <v xml:space="preserve"> 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>
        <f t="shared" si="43"/>
        <v>22.59</v>
      </c>
      <c r="BF35" t="str">
        <f t="shared" si="44"/>
        <v xml:space="preserve"> </v>
      </c>
      <c r="BG35" t="str">
        <f t="shared" si="45"/>
        <v xml:space="preserve"> </v>
      </c>
      <c r="BH35" t="str">
        <f t="shared" si="46"/>
        <v xml:space="preserve"> 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2</v>
      </c>
      <c r="C36" s="14" t="str">
        <f t="shared" si="1"/>
        <v>Mardi</v>
      </c>
      <c r="D36" s="17">
        <v>42976</v>
      </c>
      <c r="E36" s="52"/>
      <c r="F36" s="53"/>
      <c r="G36" s="20">
        <f t="shared" si="2"/>
        <v>0</v>
      </c>
      <c r="H36" s="52"/>
      <c r="I36" s="53"/>
      <c r="J36" s="20">
        <f t="shared" si="3"/>
        <v>0</v>
      </c>
      <c r="K36" s="21" t="str">
        <f t="shared" si="4"/>
        <v xml:space="preserve"> </v>
      </c>
      <c r="L36" s="22" t="str">
        <f t="shared" si="5"/>
        <v xml:space="preserve"> </v>
      </c>
      <c r="M36" s="21" t="str">
        <f t="shared" si="6"/>
        <v xml:space="preserve"> </v>
      </c>
      <c r="N36" s="54"/>
      <c r="O36" s="22" t="str">
        <f t="shared" si="7"/>
        <v xml:space="preserve"> </v>
      </c>
      <c r="P36">
        <v>30</v>
      </c>
      <c r="Q36" t="str">
        <f t="shared" si="8"/>
        <v xml:space="preserve"> </v>
      </c>
      <c r="R36">
        <f t="shared" si="9"/>
        <v>0</v>
      </c>
      <c r="S36" t="str">
        <f t="shared" si="10"/>
        <v xml:space="preserve"> </v>
      </c>
      <c r="T36" t="str">
        <f t="shared" si="11"/>
        <v xml:space="preserve"> </v>
      </c>
      <c r="U36" t="str">
        <f t="shared" si="12"/>
        <v xml:space="preserve"> 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>
        <f t="shared" si="16"/>
        <v>0</v>
      </c>
      <c r="AA36" t="str">
        <f t="shared" si="17"/>
        <v xml:space="preserve"> </v>
      </c>
      <c r="AB36" t="str">
        <f t="shared" si="18"/>
        <v xml:space="preserve"> </v>
      </c>
      <c r="AC36" t="str">
        <f t="shared" si="19"/>
        <v xml:space="preserve"> 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>
        <f t="shared" si="23"/>
        <v>0</v>
      </c>
      <c r="AI36" t="str">
        <f t="shared" si="24"/>
        <v xml:space="preserve"> </v>
      </c>
      <c r="AJ36" t="str">
        <f t="shared" si="25"/>
        <v xml:space="preserve"> </v>
      </c>
      <c r="AK36" t="str">
        <f t="shared" si="26"/>
        <v xml:space="preserve"> 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 t="str">
        <f t="shared" si="33"/>
        <v xml:space="preserve"> 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 t="str">
        <f t="shared" si="40"/>
        <v xml:space="preserve"> 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 t="str">
        <f t="shared" si="47"/>
        <v xml:space="preserve"> 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3</v>
      </c>
      <c r="C37" s="14" t="str">
        <f t="shared" si="1"/>
        <v>Mercredi</v>
      </c>
      <c r="D37" s="17">
        <v>42977</v>
      </c>
      <c r="E37" s="52">
        <v>46</v>
      </c>
      <c r="F37" s="53">
        <v>35</v>
      </c>
      <c r="G37" s="20">
        <f t="shared" si="2"/>
        <v>81</v>
      </c>
      <c r="H37" s="52">
        <v>951</v>
      </c>
      <c r="I37" s="53">
        <v>734</v>
      </c>
      <c r="J37" s="20">
        <f t="shared" si="3"/>
        <v>1685</v>
      </c>
      <c r="K37" s="21">
        <f t="shared" si="4"/>
        <v>20.67</v>
      </c>
      <c r="L37" s="22">
        <f t="shared" si="5"/>
        <v>20.97</v>
      </c>
      <c r="M37" s="21">
        <f t="shared" si="6"/>
        <v>20.8</v>
      </c>
      <c r="N37" s="54">
        <v>16.670000000000002</v>
      </c>
      <c r="O37" s="22">
        <f t="shared" si="7"/>
        <v>4.129999999999999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>
        <f t="shared" si="10"/>
        <v>46</v>
      </c>
      <c r="T37" t="str">
        <f t="shared" si="11"/>
        <v xml:space="preserve"> </v>
      </c>
      <c r="U37" t="str">
        <f t="shared" si="12"/>
        <v xml:space="preserve"> </v>
      </c>
      <c r="V37" t="str">
        <f t="shared" si="13"/>
        <v xml:space="preserve"> 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>
        <f t="shared" si="17"/>
        <v>35</v>
      </c>
      <c r="AB37" t="str">
        <f t="shared" si="18"/>
        <v xml:space="preserve"> </v>
      </c>
      <c r="AC37" t="str">
        <f t="shared" si="19"/>
        <v xml:space="preserve"> </v>
      </c>
      <c r="AD37" t="str">
        <f t="shared" si="20"/>
        <v xml:space="preserve"> 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>
        <f t="shared" si="24"/>
        <v>81</v>
      </c>
      <c r="AJ37" t="str">
        <f t="shared" si="25"/>
        <v xml:space="preserve"> </v>
      </c>
      <c r="AK37" t="str">
        <f t="shared" si="26"/>
        <v xml:space="preserve"> </v>
      </c>
      <c r="AL37" t="str">
        <f t="shared" si="27"/>
        <v xml:space="preserve"> 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>
        <f t="shared" si="31"/>
        <v>20.67</v>
      </c>
      <c r="AR37" t="str">
        <f t="shared" si="32"/>
        <v xml:space="preserve"> </v>
      </c>
      <c r="AS37" t="str">
        <f t="shared" si="33"/>
        <v xml:space="preserve"> </v>
      </c>
      <c r="AT37" t="str">
        <f t="shared" si="34"/>
        <v xml:space="preserve"> 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>
        <f t="shared" si="38"/>
        <v>20.97</v>
      </c>
      <c r="AZ37" t="str">
        <f t="shared" si="39"/>
        <v xml:space="preserve"> </v>
      </c>
      <c r="BA37" t="str">
        <f t="shared" si="40"/>
        <v xml:space="preserve"> </v>
      </c>
      <c r="BB37" t="str">
        <f t="shared" si="41"/>
        <v xml:space="preserve"> 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>
        <f t="shared" si="45"/>
        <v>20.8</v>
      </c>
      <c r="BH37" t="str">
        <f t="shared" si="46"/>
        <v xml:space="preserve"> </v>
      </c>
      <c r="BI37" t="str">
        <f t="shared" si="47"/>
        <v xml:space="preserve"> </v>
      </c>
      <c r="BJ37" t="str">
        <f t="shared" si="48"/>
        <v xml:space="preserve"> </v>
      </c>
      <c r="BK37" t="str">
        <f t="shared" si="49"/>
        <v xml:space="preserve"> </v>
      </c>
    </row>
    <row r="38" spans="2:63" x14ac:dyDescent="0.2">
      <c r="B38" s="13">
        <f t="shared" si="0"/>
        <v>4</v>
      </c>
      <c r="C38" s="14" t="str">
        <f t="shared" si="1"/>
        <v>Jeudi</v>
      </c>
      <c r="D38" s="17">
        <v>42978</v>
      </c>
      <c r="E38" s="52">
        <v>44</v>
      </c>
      <c r="F38" s="53">
        <v>37</v>
      </c>
      <c r="G38" s="46">
        <f t="shared" si="2"/>
        <v>81</v>
      </c>
      <c r="H38" s="52">
        <v>853</v>
      </c>
      <c r="I38" s="53">
        <v>845</v>
      </c>
      <c r="J38" s="20">
        <f t="shared" si="3"/>
        <v>1698</v>
      </c>
      <c r="K38" s="21">
        <f>IF(E38=0," ",ROUND(H38/E38,2))</f>
        <v>19.39</v>
      </c>
      <c r="L38" s="22">
        <f>IF(F38=0," ",ROUND(I38/F38,2))</f>
        <v>22.84</v>
      </c>
      <c r="M38" s="21">
        <f>IF(G38=0," ",ROUND(J38/G38,2))</f>
        <v>20.96</v>
      </c>
      <c r="N38" s="54">
        <v>16.04</v>
      </c>
      <c r="O38" s="22">
        <f t="shared" si="7"/>
        <v>4.9200000000000017</v>
      </c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>
        <f t="shared" si="11"/>
        <v>44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>
        <f t="shared" si="18"/>
        <v>37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>
        <f t="shared" si="25"/>
        <v>81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>
        <f t="shared" si="32"/>
        <v>19.39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>
        <f t="shared" si="39"/>
        <v>22.84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>
        <f t="shared" si="46"/>
        <v>20.96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48</v>
      </c>
      <c r="F39" s="24">
        <f t="shared" si="50"/>
        <v>51</v>
      </c>
      <c r="G39" s="25">
        <f t="shared" si="50"/>
        <v>26</v>
      </c>
      <c r="H39" s="24">
        <f t="shared" si="50"/>
        <v>938</v>
      </c>
      <c r="I39" s="25">
        <f t="shared" si="50"/>
        <v>1096</v>
      </c>
      <c r="J39" s="24">
        <f t="shared" si="50"/>
        <v>530</v>
      </c>
      <c r="K39" s="25">
        <f>ROUND(AVERAGE(K8:K38),2)</f>
        <v>19.62</v>
      </c>
      <c r="L39" s="24">
        <f>ROUND(AVERAGE(L8:L38),2)</f>
        <v>21.48</v>
      </c>
      <c r="M39" s="25">
        <f>ROUND(AVERAGE(M8:M38),2)</f>
        <v>20.98</v>
      </c>
      <c r="N39" s="24">
        <f>ROUND(AVERAGE(N8:N38),2)</f>
        <v>16.32</v>
      </c>
      <c r="O39" s="24">
        <f>ROUND(AVERAGE(O8:O38),2)</f>
        <v>4.66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18.8</v>
      </c>
      <c r="T39" s="24">
        <f t="shared" si="51"/>
        <v>19.2</v>
      </c>
      <c r="U39" s="24">
        <f t="shared" si="51"/>
        <v>12</v>
      </c>
      <c r="V39" s="24">
        <f t="shared" si="51"/>
        <v>14</v>
      </c>
      <c r="W39" s="24">
        <f t="shared" si="51"/>
        <v>10.25</v>
      </c>
      <c r="Y39" s="24">
        <f t="shared" ref="Y39:AE39" si="52">AVERAGE(Y8:Y38)</f>
        <v>34.25</v>
      </c>
      <c r="Z39" s="24">
        <f t="shared" si="52"/>
        <v>0</v>
      </c>
      <c r="AA39" s="24">
        <f t="shared" si="52"/>
        <v>10.8</v>
      </c>
      <c r="AB39" s="24">
        <f t="shared" si="52"/>
        <v>14.8</v>
      </c>
      <c r="AC39" s="24">
        <f t="shared" si="52"/>
        <v>10.25</v>
      </c>
      <c r="AD39" s="24">
        <f t="shared" si="52"/>
        <v>15.75</v>
      </c>
      <c r="AE39" s="24">
        <f t="shared" si="52"/>
        <v>21.75</v>
      </c>
      <c r="AG39" s="24">
        <f t="shared" ref="AG39:AM39" si="53">AVERAGE(AG8:AG38)</f>
        <v>34.25</v>
      </c>
      <c r="AH39" s="24">
        <f t="shared" si="53"/>
        <v>0</v>
      </c>
      <c r="AI39" s="24">
        <f t="shared" si="53"/>
        <v>29.6</v>
      </c>
      <c r="AJ39" s="24">
        <f t="shared" si="53"/>
        <v>34</v>
      </c>
      <c r="AK39" s="24">
        <f t="shared" si="53"/>
        <v>22.25</v>
      </c>
      <c r="AL39" s="24">
        <f t="shared" si="53"/>
        <v>29.75</v>
      </c>
      <c r="AM39" s="24">
        <f t="shared" si="53"/>
        <v>32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20.21</v>
      </c>
      <c r="AR39" s="24">
        <f t="shared" si="54"/>
        <v>18.954999999999998</v>
      </c>
      <c r="AS39" s="24">
        <f t="shared" si="54"/>
        <v>19.920000000000002</v>
      </c>
      <c r="AT39" s="24">
        <f t="shared" si="54"/>
        <v>19.7</v>
      </c>
      <c r="AU39" s="24">
        <f t="shared" si="54"/>
        <v>19.37</v>
      </c>
      <c r="AW39" s="24">
        <f t="shared" ref="AW39:BC39" si="55">AVERAGE(AW8:AW38)</f>
        <v>23.5</v>
      </c>
      <c r="AX39" s="24" t="e">
        <f t="shared" si="55"/>
        <v>#DIV/0!</v>
      </c>
      <c r="AY39" s="24">
        <f t="shared" si="55"/>
        <v>20.09</v>
      </c>
      <c r="AZ39" s="24">
        <f t="shared" si="55"/>
        <v>22.15</v>
      </c>
      <c r="BA39" s="24">
        <f t="shared" si="55"/>
        <v>21.15</v>
      </c>
      <c r="BB39" s="24">
        <f t="shared" si="55"/>
        <v>19.03</v>
      </c>
      <c r="BC39" s="24">
        <f t="shared" si="55"/>
        <v>21.64</v>
      </c>
      <c r="BE39" s="24">
        <f t="shared" ref="BE39:BK39" si="56">AVERAGE(BE8:BE38)</f>
        <v>23.5</v>
      </c>
      <c r="BF39" s="24" t="e">
        <f t="shared" si="56"/>
        <v>#DIV/0!</v>
      </c>
      <c r="BG39" s="24">
        <f t="shared" si="56"/>
        <v>20.200000000000003</v>
      </c>
      <c r="BH39" s="24">
        <f t="shared" si="56"/>
        <v>20.350000000000001</v>
      </c>
      <c r="BI39" s="24">
        <f t="shared" si="56"/>
        <v>20.48</v>
      </c>
      <c r="BJ39" s="24">
        <f t="shared" si="56"/>
        <v>19.34</v>
      </c>
      <c r="BK39" s="24">
        <f t="shared" si="56"/>
        <v>20.91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335</v>
      </c>
      <c r="F40" s="24">
        <f t="shared" si="57"/>
        <v>456</v>
      </c>
      <c r="G40" s="24">
        <f t="shared" si="57"/>
        <v>791</v>
      </c>
      <c r="H40" s="24">
        <f t="shared" si="57"/>
        <v>6568</v>
      </c>
      <c r="I40" s="24">
        <f t="shared" si="57"/>
        <v>9866</v>
      </c>
      <c r="J40" s="24">
        <f t="shared" si="57"/>
        <v>16434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34.25</v>
      </c>
      <c r="F46" s="34">
        <f t="shared" ref="F46:F52" si="60">HLOOKUP(C46,$AG$7:$AM$39,33,FALSE)</f>
        <v>34.25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23.5</v>
      </c>
      <c r="I46" s="35">
        <f t="shared" ref="I46:I52" si="63">HLOOKUP(C46,$BE$7:$BK$39,33,FALSE)</f>
        <v>23.5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18.8</v>
      </c>
      <c r="E48" s="34">
        <f t="shared" si="59"/>
        <v>10.8</v>
      </c>
      <c r="F48" s="34">
        <f t="shared" si="60"/>
        <v>29.6</v>
      </c>
      <c r="G48" s="35">
        <f t="shared" si="61"/>
        <v>20.21</v>
      </c>
      <c r="H48" s="35">
        <f t="shared" si="62"/>
        <v>20.09</v>
      </c>
      <c r="I48" s="35">
        <f t="shared" si="63"/>
        <v>20.200000000000003</v>
      </c>
    </row>
    <row r="49" spans="3:9" x14ac:dyDescent="0.2">
      <c r="C49" s="24" t="s">
        <v>13</v>
      </c>
      <c r="D49" s="34">
        <f t="shared" si="58"/>
        <v>19.2</v>
      </c>
      <c r="E49" s="34">
        <f t="shared" si="59"/>
        <v>14.8</v>
      </c>
      <c r="F49" s="34">
        <f t="shared" si="60"/>
        <v>34</v>
      </c>
      <c r="G49" s="35">
        <f t="shared" si="61"/>
        <v>18.954999999999998</v>
      </c>
      <c r="H49" s="35">
        <f t="shared" si="62"/>
        <v>22.15</v>
      </c>
      <c r="I49" s="35">
        <f t="shared" si="63"/>
        <v>20.350000000000001</v>
      </c>
    </row>
    <row r="50" spans="3:9" x14ac:dyDescent="0.2">
      <c r="C50" s="24" t="s">
        <v>14</v>
      </c>
      <c r="D50" s="34">
        <f t="shared" si="58"/>
        <v>12</v>
      </c>
      <c r="E50" s="34">
        <f t="shared" si="59"/>
        <v>10.25</v>
      </c>
      <c r="F50" s="34">
        <f t="shared" si="60"/>
        <v>22.25</v>
      </c>
      <c r="G50" s="35">
        <f t="shared" si="61"/>
        <v>19.920000000000002</v>
      </c>
      <c r="H50" s="35">
        <f t="shared" si="62"/>
        <v>21.15</v>
      </c>
      <c r="I50" s="35">
        <f t="shared" si="63"/>
        <v>20.48</v>
      </c>
    </row>
    <row r="51" spans="3:9" x14ac:dyDescent="0.2">
      <c r="C51" s="24" t="s">
        <v>16</v>
      </c>
      <c r="D51" s="34">
        <f t="shared" si="58"/>
        <v>14</v>
      </c>
      <c r="E51" s="34">
        <f t="shared" si="59"/>
        <v>15.75</v>
      </c>
      <c r="F51" s="34">
        <f t="shared" si="60"/>
        <v>29.75</v>
      </c>
      <c r="G51" s="35">
        <f t="shared" si="61"/>
        <v>19.7</v>
      </c>
      <c r="H51" s="35">
        <f t="shared" si="62"/>
        <v>19.03</v>
      </c>
      <c r="I51" s="35">
        <f t="shared" si="63"/>
        <v>19.34</v>
      </c>
    </row>
    <row r="52" spans="3:9" x14ac:dyDescent="0.2">
      <c r="C52" s="24" t="s">
        <v>18</v>
      </c>
      <c r="D52" s="34">
        <f t="shared" si="58"/>
        <v>10.25</v>
      </c>
      <c r="E52" s="34">
        <f t="shared" si="59"/>
        <v>21.75</v>
      </c>
      <c r="F52" s="34">
        <f t="shared" si="60"/>
        <v>32</v>
      </c>
      <c r="G52" s="35">
        <f t="shared" si="61"/>
        <v>19.37</v>
      </c>
      <c r="H52" s="35">
        <f t="shared" si="62"/>
        <v>21.64</v>
      </c>
      <c r="I52" s="35">
        <f t="shared" si="63"/>
        <v>20.91</v>
      </c>
    </row>
  </sheetData>
  <sheetProtection sheet="1" objects="1" scenarios="1"/>
  <phoneticPr fontId="1" type="noConversion"/>
  <hyperlinks>
    <hyperlink ref="F4" location="Août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2"/>
  <sheetViews>
    <sheetView showZeros="0" workbookViewId="0"/>
  </sheetViews>
  <sheetFormatPr baseColWidth="10" defaultRowHeight="12.75" x14ac:dyDescent="0.2"/>
  <cols>
    <col min="1" max="1" width="2.7109375" customWidth="1"/>
    <col min="2" max="2" width="5.28515625" customWidth="1"/>
    <col min="3" max="3" width="11.85546875" customWidth="1"/>
    <col min="16" max="23" width="0" hidden="1" customWidth="1"/>
    <col min="24" max="24" width="3.7109375" hidden="1" customWidth="1"/>
    <col min="25" max="31" width="0" hidden="1" customWidth="1"/>
    <col min="32" max="32" width="4.140625" hidden="1" customWidth="1"/>
    <col min="33" max="39" width="0" hidden="1" customWidth="1"/>
    <col min="40" max="40" width="4.28515625" hidden="1" customWidth="1"/>
    <col min="41" max="47" width="0" hidden="1" customWidth="1"/>
    <col min="48" max="48" width="4.5703125" hidden="1" customWidth="1"/>
    <col min="49" max="55" width="0" hidden="1" customWidth="1"/>
    <col min="56" max="56" width="4.42578125" hidden="1" customWidth="1"/>
    <col min="57" max="63" width="0" hidden="1" customWidth="1"/>
  </cols>
  <sheetData>
    <row r="2" spans="2:63" ht="15.75" x14ac:dyDescent="0.25">
      <c r="C2" s="37" t="s">
        <v>26</v>
      </c>
      <c r="H2" s="39" t="s">
        <v>27</v>
      </c>
      <c r="J2" s="38"/>
      <c r="Q2" s="28" t="s">
        <v>19</v>
      </c>
    </row>
    <row r="4" spans="2:63" ht="15.75" x14ac:dyDescent="0.25">
      <c r="C4" s="36" t="s">
        <v>28</v>
      </c>
      <c r="F4" s="44" t="s">
        <v>29</v>
      </c>
    </row>
    <row r="5" spans="2:63" x14ac:dyDescent="0.2">
      <c r="Q5" s="29" t="s">
        <v>20</v>
      </c>
      <c r="Y5" s="29" t="s">
        <v>21</v>
      </c>
      <c r="AG5" s="29" t="s">
        <v>22</v>
      </c>
      <c r="AO5" s="29" t="s">
        <v>23</v>
      </c>
      <c r="AW5" s="29" t="s">
        <v>24</v>
      </c>
      <c r="BE5" s="29" t="s">
        <v>25</v>
      </c>
    </row>
    <row r="6" spans="2:63" x14ac:dyDescent="0.2">
      <c r="B6" s="9"/>
      <c r="C6" s="2"/>
      <c r="D6" s="3"/>
      <c r="E6" s="4" t="s">
        <v>0</v>
      </c>
      <c r="F6" s="3" t="s">
        <v>0</v>
      </c>
      <c r="G6" s="5" t="s">
        <v>3</v>
      </c>
      <c r="H6" s="3" t="s">
        <v>5</v>
      </c>
      <c r="I6" s="5" t="s">
        <v>5</v>
      </c>
      <c r="J6" s="3" t="s">
        <v>5</v>
      </c>
      <c r="K6" s="5" t="s">
        <v>15</v>
      </c>
      <c r="L6" s="3" t="s">
        <v>15</v>
      </c>
      <c r="M6" s="5" t="s">
        <v>15</v>
      </c>
      <c r="N6" s="3" t="s">
        <v>15</v>
      </c>
      <c r="O6" s="3" t="s">
        <v>15</v>
      </c>
    </row>
    <row r="7" spans="2:63" x14ac:dyDescent="0.2">
      <c r="B7" s="10"/>
      <c r="C7" s="27" t="s">
        <v>7</v>
      </c>
      <c r="D7" s="32" t="s">
        <v>8</v>
      </c>
      <c r="E7" s="6" t="s">
        <v>1</v>
      </c>
      <c r="F7" s="7" t="s">
        <v>2</v>
      </c>
      <c r="G7" s="8" t="s">
        <v>4</v>
      </c>
      <c r="H7" s="7" t="s">
        <v>1</v>
      </c>
      <c r="I7" s="8" t="s">
        <v>2</v>
      </c>
      <c r="J7" s="7" t="s">
        <v>6</v>
      </c>
      <c r="K7" s="8" t="s">
        <v>1</v>
      </c>
      <c r="L7" s="7" t="s">
        <v>2</v>
      </c>
      <c r="M7" s="8" t="s">
        <v>4</v>
      </c>
      <c r="N7" s="7" t="s">
        <v>9</v>
      </c>
      <c r="O7" s="7" t="s">
        <v>10</v>
      </c>
      <c r="P7">
        <v>1</v>
      </c>
      <c r="Q7" s="24" t="s">
        <v>17</v>
      </c>
      <c r="R7" s="24" t="s">
        <v>11</v>
      </c>
      <c r="S7" s="24" t="s">
        <v>12</v>
      </c>
      <c r="T7" s="24" t="s">
        <v>13</v>
      </c>
      <c r="U7" s="24" t="s">
        <v>14</v>
      </c>
      <c r="V7" s="24" t="s">
        <v>16</v>
      </c>
      <c r="W7" s="24" t="s">
        <v>18</v>
      </c>
      <c r="Y7" s="24" t="s">
        <v>17</v>
      </c>
      <c r="Z7" s="24" t="s">
        <v>11</v>
      </c>
      <c r="AA7" s="24" t="s">
        <v>12</v>
      </c>
      <c r="AB7" s="24" t="s">
        <v>13</v>
      </c>
      <c r="AC7" s="24" t="s">
        <v>14</v>
      </c>
      <c r="AD7" s="24" t="s">
        <v>16</v>
      </c>
      <c r="AE7" s="24" t="s">
        <v>18</v>
      </c>
      <c r="AG7" s="24" t="s">
        <v>17</v>
      </c>
      <c r="AH7" s="24" t="s">
        <v>11</v>
      </c>
      <c r="AI7" s="24" t="s">
        <v>12</v>
      </c>
      <c r="AJ7" s="24" t="s">
        <v>13</v>
      </c>
      <c r="AK7" s="24" t="s">
        <v>14</v>
      </c>
      <c r="AL7" s="24" t="s">
        <v>16</v>
      </c>
      <c r="AM7" s="24" t="s">
        <v>18</v>
      </c>
      <c r="AO7" s="24" t="s">
        <v>17</v>
      </c>
      <c r="AP7" s="24" t="s">
        <v>11</v>
      </c>
      <c r="AQ7" s="24" t="s">
        <v>12</v>
      </c>
      <c r="AR7" s="24" t="s">
        <v>13</v>
      </c>
      <c r="AS7" s="24" t="s">
        <v>14</v>
      </c>
      <c r="AT7" s="24" t="s">
        <v>16</v>
      </c>
      <c r="AU7" s="24" t="s">
        <v>18</v>
      </c>
      <c r="AW7" s="24" t="s">
        <v>17</v>
      </c>
      <c r="AX7" s="24" t="s">
        <v>11</v>
      </c>
      <c r="AY7" s="24" t="s">
        <v>12</v>
      </c>
      <c r="AZ7" s="24" t="s">
        <v>13</v>
      </c>
      <c r="BA7" s="24" t="s">
        <v>14</v>
      </c>
      <c r="BB7" s="24" t="s">
        <v>16</v>
      </c>
      <c r="BC7" s="24" t="s">
        <v>18</v>
      </c>
      <c r="BE7" s="24" t="s">
        <v>17</v>
      </c>
      <c r="BF7" s="24" t="s">
        <v>11</v>
      </c>
      <c r="BG7" s="24" t="s">
        <v>12</v>
      </c>
      <c r="BH7" s="24" t="s">
        <v>13</v>
      </c>
      <c r="BI7" s="24" t="s">
        <v>14</v>
      </c>
      <c r="BJ7" s="24" t="s">
        <v>16</v>
      </c>
      <c r="BK7" s="24" t="s">
        <v>18</v>
      </c>
    </row>
    <row r="8" spans="2:63" x14ac:dyDescent="0.2">
      <c r="B8" s="11">
        <f t="shared" ref="B8:B37" si="0">WEEKDAY(D8,2)</f>
        <v>5</v>
      </c>
      <c r="C8" s="12" t="str">
        <f t="shared" ref="C8:C37" si="1">IF(B8=1,"Lundi",IF(B8=2,"Mardi",IF(B8=3,"Mercredi",IF(B8=4,"Jeudi",IF(B8=5,"Vendredi",IF(B8=6,"Samedi","Dimanche"))))))</f>
        <v>Vendredi</v>
      </c>
      <c r="D8" s="17">
        <v>42979</v>
      </c>
      <c r="E8" s="52">
        <v>71</v>
      </c>
      <c r="F8" s="53">
        <v>58</v>
      </c>
      <c r="G8" s="19">
        <f t="shared" ref="G8:G37" si="2">SUM(E8:F8)</f>
        <v>129</v>
      </c>
      <c r="H8" s="53">
        <v>1245</v>
      </c>
      <c r="I8" s="52">
        <v>1243</v>
      </c>
      <c r="J8" s="20">
        <f t="shared" ref="J8:J37" si="3">H8+I8</f>
        <v>2488</v>
      </c>
      <c r="K8" s="21">
        <f t="shared" ref="K8:K37" si="4">IF(E8=0," ",ROUND(H8/E8,2))</f>
        <v>17.54</v>
      </c>
      <c r="L8" s="22">
        <f t="shared" ref="L8:L37" si="5">IF(F8=0," ",ROUND(I8/F8,2))</f>
        <v>21.43</v>
      </c>
      <c r="M8" s="21">
        <f t="shared" ref="M8:M37" si="6">IF(G8=0," ",ROUND(J8/G8,2))</f>
        <v>19.29</v>
      </c>
      <c r="N8" s="54">
        <v>14.76</v>
      </c>
      <c r="O8" s="22">
        <f t="shared" ref="O8:O37" si="7">IF(M8=" "," ",M8-N8)</f>
        <v>4.5299999999999994</v>
      </c>
      <c r="P8">
        <v>2</v>
      </c>
      <c r="Q8" t="str">
        <f t="shared" ref="Q8:Q38" si="8">IF(C8="Lundi",E8," ")</f>
        <v xml:space="preserve"> </v>
      </c>
      <c r="R8" t="str">
        <f t="shared" ref="R8:R38" si="9">IF(C8="Mardi",E8," ")</f>
        <v xml:space="preserve"> </v>
      </c>
      <c r="S8" t="str">
        <f t="shared" ref="S8:S38" si="10">IF(C8="Mercredi",E8," ")</f>
        <v xml:space="preserve"> </v>
      </c>
      <c r="T8" t="str">
        <f t="shared" ref="T8:T38" si="11">IF(C8="Jeudi",E8," ")</f>
        <v xml:space="preserve"> </v>
      </c>
      <c r="U8">
        <f t="shared" ref="U8:U38" si="12">IF(C8="Vendredi",E8," ")</f>
        <v>71</v>
      </c>
      <c r="V8" t="str">
        <f t="shared" ref="V8:V38" si="13">IF(C8="Samedi",E8," ")</f>
        <v xml:space="preserve"> </v>
      </c>
      <c r="W8" t="str">
        <f t="shared" ref="W8:W38" si="14">IF(C8="Dimanche",E8," ")</f>
        <v xml:space="preserve"> </v>
      </c>
      <c r="Y8" t="str">
        <f t="shared" ref="Y8:Y38" si="15">IF(C8="Lundi",F8," ")</f>
        <v xml:space="preserve"> </v>
      </c>
      <c r="Z8" t="str">
        <f t="shared" ref="Z8:Z38" si="16">IF(C8="Mardi",F8," ")</f>
        <v xml:space="preserve"> </v>
      </c>
      <c r="AA8" t="str">
        <f t="shared" ref="AA8:AA38" si="17">IF(C8="Mercredi",F8," ")</f>
        <v xml:space="preserve"> </v>
      </c>
      <c r="AB8" t="str">
        <f t="shared" ref="AB8:AB38" si="18">IF(C8="Jeudi",F8," ")</f>
        <v xml:space="preserve"> </v>
      </c>
      <c r="AC8">
        <f t="shared" ref="AC8:AC38" si="19">IF(C8="Vendredi",F8," ")</f>
        <v>58</v>
      </c>
      <c r="AD8" t="str">
        <f t="shared" ref="AD8:AD38" si="20">IF(C8="Samedi",F8," ")</f>
        <v xml:space="preserve"> </v>
      </c>
      <c r="AE8" t="str">
        <f t="shared" ref="AE8:AE38" si="21">IF(C8="Dimanche",F8," ")</f>
        <v xml:space="preserve"> </v>
      </c>
      <c r="AG8" t="str">
        <f t="shared" ref="AG8:AG38" si="22">IF(C8="Lundi",G8," ")</f>
        <v xml:space="preserve"> </v>
      </c>
      <c r="AH8" t="str">
        <f t="shared" ref="AH8:AH38" si="23">IF(C8="Mardi",G8," ")</f>
        <v xml:space="preserve"> </v>
      </c>
      <c r="AI8" t="str">
        <f t="shared" ref="AI8:AI38" si="24">IF(C8="Mercredi",G8," ")</f>
        <v xml:space="preserve"> </v>
      </c>
      <c r="AJ8" t="str">
        <f t="shared" ref="AJ8:AJ38" si="25">IF(C8="Jeudi",G8," ")</f>
        <v xml:space="preserve"> </v>
      </c>
      <c r="AK8">
        <f t="shared" ref="AK8:AK38" si="26">IF(C8="Vendredi",G8," ")</f>
        <v>129</v>
      </c>
      <c r="AL8" t="str">
        <f t="shared" ref="AL8:AL38" si="27">IF(C8="Samedi",G8," ")</f>
        <v xml:space="preserve"> </v>
      </c>
      <c r="AM8" t="str">
        <f t="shared" ref="AM8:AM38" si="28">IF(C8="Dimanche",G8," ")</f>
        <v xml:space="preserve"> </v>
      </c>
      <c r="AO8" t="str">
        <f t="shared" ref="AO8:AO38" si="29">IF(C8="Lundi",K8," ")</f>
        <v xml:space="preserve"> </v>
      </c>
      <c r="AP8" t="str">
        <f t="shared" ref="AP8:AP38" si="30">IF(C8="Mardi",K8," ")</f>
        <v xml:space="preserve"> </v>
      </c>
      <c r="AQ8" t="str">
        <f t="shared" ref="AQ8:AQ38" si="31">IF(C8="Mercredi",K8," ")</f>
        <v xml:space="preserve"> </v>
      </c>
      <c r="AR8" t="str">
        <f t="shared" ref="AR8:AR38" si="32">IF(C8="Jeudi",K8," ")</f>
        <v xml:space="preserve"> </v>
      </c>
      <c r="AS8">
        <f t="shared" ref="AS8:AS38" si="33">IF(C8="Vendredi",K8," ")</f>
        <v>17.54</v>
      </c>
      <c r="AT8" t="str">
        <f t="shared" ref="AT8:AT38" si="34">IF(C8="Samedi",K8," ")</f>
        <v xml:space="preserve"> </v>
      </c>
      <c r="AU8" t="str">
        <f t="shared" ref="AU8:AU38" si="35">IF(C8="Dimanche",K8," ")</f>
        <v xml:space="preserve"> </v>
      </c>
      <c r="AW8" t="str">
        <f t="shared" ref="AW8:AW38" si="36">IF(C8="Lundi",L8," ")</f>
        <v xml:space="preserve"> </v>
      </c>
      <c r="AX8" t="str">
        <f t="shared" ref="AX8:AX38" si="37">IF(C8="Mardi",L8," ")</f>
        <v xml:space="preserve"> </v>
      </c>
      <c r="AY8" t="str">
        <f t="shared" ref="AY8:AY38" si="38">IF(C8="Mercredi",L8," ")</f>
        <v xml:space="preserve"> </v>
      </c>
      <c r="AZ8" t="str">
        <f t="shared" ref="AZ8:AZ38" si="39">IF(C8="Jeudi",L8," ")</f>
        <v xml:space="preserve"> </v>
      </c>
      <c r="BA8">
        <f t="shared" ref="BA8:BA38" si="40">IF(C8="Vendredi",L8," ")</f>
        <v>21.43</v>
      </c>
      <c r="BB8" t="str">
        <f t="shared" ref="BB8:BB38" si="41">IF(C8="Samedi",L8," ")</f>
        <v xml:space="preserve"> </v>
      </c>
      <c r="BC8" t="str">
        <f t="shared" ref="BC8:BC38" si="42">IF(C8="Dimanche",L8," ")</f>
        <v xml:space="preserve"> </v>
      </c>
      <c r="BE8" t="str">
        <f t="shared" ref="BE8:BE38" si="43">IF(C8="Lundi",M8," ")</f>
        <v xml:space="preserve"> </v>
      </c>
      <c r="BF8" t="str">
        <f t="shared" ref="BF8:BF38" si="44">IF(C8="Mardi",M8," ")</f>
        <v xml:space="preserve"> </v>
      </c>
      <c r="BG8" t="str">
        <f t="shared" ref="BG8:BG38" si="45">IF(C8="Mercredi",M8," ")</f>
        <v xml:space="preserve"> </v>
      </c>
      <c r="BH8" t="str">
        <f t="shared" ref="BH8:BH38" si="46">IF(C8="Jeudi",M8," ")</f>
        <v xml:space="preserve"> </v>
      </c>
      <c r="BI8">
        <f t="shared" ref="BI8:BI38" si="47">IF(C8="Vendredi",M8," ")</f>
        <v>19.29</v>
      </c>
      <c r="BJ8" t="str">
        <f t="shared" ref="BJ8:BJ38" si="48">IF(C8="Samedi",M8," ")</f>
        <v xml:space="preserve"> </v>
      </c>
      <c r="BK8" t="str">
        <f t="shared" ref="BK8:BK38" si="49">IF(C8="Dimanche",M8," ")</f>
        <v xml:space="preserve"> </v>
      </c>
    </row>
    <row r="9" spans="2:63" x14ac:dyDescent="0.2">
      <c r="B9" s="13">
        <f t="shared" si="0"/>
        <v>6</v>
      </c>
      <c r="C9" s="14" t="str">
        <f t="shared" si="1"/>
        <v>Samedi</v>
      </c>
      <c r="D9" s="17">
        <v>42980</v>
      </c>
      <c r="E9" s="52">
        <v>78</v>
      </c>
      <c r="F9" s="53">
        <v>55</v>
      </c>
      <c r="G9" s="19">
        <f t="shared" si="2"/>
        <v>133</v>
      </c>
      <c r="H9" s="53">
        <v>1423</v>
      </c>
      <c r="I9" s="52">
        <v>1213</v>
      </c>
      <c r="J9" s="20">
        <f t="shared" si="3"/>
        <v>2636</v>
      </c>
      <c r="K9" s="21">
        <f t="shared" si="4"/>
        <v>18.239999999999998</v>
      </c>
      <c r="L9" s="22">
        <f t="shared" si="5"/>
        <v>22.05</v>
      </c>
      <c r="M9" s="21">
        <f t="shared" si="6"/>
        <v>19.82</v>
      </c>
      <c r="N9" s="54">
        <v>14.78</v>
      </c>
      <c r="O9" s="22">
        <f t="shared" si="7"/>
        <v>5.0400000000000009</v>
      </c>
      <c r="P9">
        <v>3</v>
      </c>
      <c r="Q9" t="str">
        <f t="shared" si="8"/>
        <v xml:space="preserve"> </v>
      </c>
      <c r="R9" t="str">
        <f t="shared" si="9"/>
        <v xml:space="preserve"> </v>
      </c>
      <c r="S9" t="str">
        <f t="shared" si="10"/>
        <v xml:space="preserve"> </v>
      </c>
      <c r="T9" t="str">
        <f t="shared" si="11"/>
        <v xml:space="preserve"> </v>
      </c>
      <c r="U9" t="str">
        <f t="shared" si="12"/>
        <v xml:space="preserve"> </v>
      </c>
      <c r="V9">
        <f t="shared" si="13"/>
        <v>78</v>
      </c>
      <c r="W9" t="str">
        <f t="shared" si="14"/>
        <v xml:space="preserve"> </v>
      </c>
      <c r="Y9" t="str">
        <f t="shared" si="15"/>
        <v xml:space="preserve"> </v>
      </c>
      <c r="Z9" t="str">
        <f t="shared" si="16"/>
        <v xml:space="preserve"> </v>
      </c>
      <c r="AA9" t="str">
        <f t="shared" si="17"/>
        <v xml:space="preserve"> </v>
      </c>
      <c r="AB9" t="str">
        <f t="shared" si="18"/>
        <v xml:space="preserve"> </v>
      </c>
      <c r="AC9" t="str">
        <f t="shared" si="19"/>
        <v xml:space="preserve"> </v>
      </c>
      <c r="AD9">
        <f t="shared" si="20"/>
        <v>55</v>
      </c>
      <c r="AE9" t="str">
        <f t="shared" si="21"/>
        <v xml:space="preserve"> </v>
      </c>
      <c r="AG9" t="str">
        <f t="shared" si="22"/>
        <v xml:space="preserve"> </v>
      </c>
      <c r="AH9" t="str">
        <f t="shared" si="23"/>
        <v xml:space="preserve"> </v>
      </c>
      <c r="AI9" t="str">
        <f t="shared" si="24"/>
        <v xml:space="preserve"> </v>
      </c>
      <c r="AJ9" t="str">
        <f t="shared" si="25"/>
        <v xml:space="preserve"> </v>
      </c>
      <c r="AK9" t="str">
        <f t="shared" si="26"/>
        <v xml:space="preserve"> </v>
      </c>
      <c r="AL9">
        <f t="shared" si="27"/>
        <v>133</v>
      </c>
      <c r="AM9" t="str">
        <f t="shared" si="28"/>
        <v xml:space="preserve"> </v>
      </c>
      <c r="AO9" t="str">
        <f t="shared" si="29"/>
        <v xml:space="preserve"> </v>
      </c>
      <c r="AP9" t="str">
        <f t="shared" si="30"/>
        <v xml:space="preserve"> </v>
      </c>
      <c r="AQ9" t="str">
        <f t="shared" si="31"/>
        <v xml:space="preserve"> </v>
      </c>
      <c r="AR9" t="str">
        <f t="shared" si="32"/>
        <v xml:space="preserve"> </v>
      </c>
      <c r="AS9" t="str">
        <f t="shared" si="33"/>
        <v xml:space="preserve"> </v>
      </c>
      <c r="AT9">
        <f t="shared" si="34"/>
        <v>18.239999999999998</v>
      </c>
      <c r="AU9" t="str">
        <f t="shared" si="35"/>
        <v xml:space="preserve"> </v>
      </c>
      <c r="AW9" t="str">
        <f t="shared" si="36"/>
        <v xml:space="preserve"> </v>
      </c>
      <c r="AX9" t="str">
        <f t="shared" si="37"/>
        <v xml:space="preserve"> </v>
      </c>
      <c r="AY9" t="str">
        <f t="shared" si="38"/>
        <v xml:space="preserve"> </v>
      </c>
      <c r="AZ9" t="str">
        <f t="shared" si="39"/>
        <v xml:space="preserve"> </v>
      </c>
      <c r="BA9" t="str">
        <f t="shared" si="40"/>
        <v xml:space="preserve"> </v>
      </c>
      <c r="BB9">
        <f t="shared" si="41"/>
        <v>22.05</v>
      </c>
      <c r="BC9" t="str">
        <f t="shared" si="42"/>
        <v xml:space="preserve"> </v>
      </c>
      <c r="BE9" t="str">
        <f t="shared" si="43"/>
        <v xml:space="preserve"> </v>
      </c>
      <c r="BF9" t="str">
        <f t="shared" si="44"/>
        <v xml:space="preserve"> </v>
      </c>
      <c r="BG9" t="str">
        <f t="shared" si="45"/>
        <v xml:space="preserve"> </v>
      </c>
      <c r="BH9" t="str">
        <f t="shared" si="46"/>
        <v xml:space="preserve"> </v>
      </c>
      <c r="BI9" t="str">
        <f t="shared" si="47"/>
        <v xml:space="preserve"> </v>
      </c>
      <c r="BJ9">
        <f t="shared" si="48"/>
        <v>19.82</v>
      </c>
      <c r="BK9" t="str">
        <f t="shared" si="49"/>
        <v xml:space="preserve"> </v>
      </c>
    </row>
    <row r="10" spans="2:63" x14ac:dyDescent="0.2">
      <c r="B10" s="13">
        <f t="shared" si="0"/>
        <v>7</v>
      </c>
      <c r="C10" s="14" t="str">
        <f t="shared" si="1"/>
        <v>Dimanche</v>
      </c>
      <c r="D10" s="17">
        <v>42981</v>
      </c>
      <c r="E10" s="52">
        <v>42</v>
      </c>
      <c r="F10" s="53">
        <v>111</v>
      </c>
      <c r="G10" s="19">
        <f t="shared" si="2"/>
        <v>153</v>
      </c>
      <c r="H10" s="53">
        <v>956</v>
      </c>
      <c r="I10" s="52">
        <v>2978</v>
      </c>
      <c r="J10" s="20">
        <f t="shared" si="3"/>
        <v>3934</v>
      </c>
      <c r="K10" s="21">
        <f t="shared" si="4"/>
        <v>22.76</v>
      </c>
      <c r="L10" s="22">
        <f t="shared" si="5"/>
        <v>26.83</v>
      </c>
      <c r="M10" s="21">
        <f t="shared" si="6"/>
        <v>25.71</v>
      </c>
      <c r="N10" s="54">
        <v>19.760000000000002</v>
      </c>
      <c r="O10" s="22">
        <f t="shared" si="7"/>
        <v>5.9499999999999993</v>
      </c>
      <c r="P10">
        <v>4</v>
      </c>
      <c r="Q10" t="str">
        <f t="shared" si="8"/>
        <v xml:space="preserve"> </v>
      </c>
      <c r="R10" t="str">
        <f t="shared" si="9"/>
        <v xml:space="preserve"> </v>
      </c>
      <c r="S10" t="str">
        <f t="shared" si="10"/>
        <v xml:space="preserve"> </v>
      </c>
      <c r="T10" t="str">
        <f t="shared" si="11"/>
        <v xml:space="preserve"> </v>
      </c>
      <c r="U10" t="str">
        <f t="shared" si="12"/>
        <v xml:space="preserve"> </v>
      </c>
      <c r="V10" t="str">
        <f t="shared" si="13"/>
        <v xml:space="preserve"> </v>
      </c>
      <c r="W10">
        <f t="shared" si="14"/>
        <v>42</v>
      </c>
      <c r="Y10" t="str">
        <f t="shared" si="15"/>
        <v xml:space="preserve"> </v>
      </c>
      <c r="Z10" t="str">
        <f t="shared" si="16"/>
        <v xml:space="preserve"> </v>
      </c>
      <c r="AA10" t="str">
        <f t="shared" si="17"/>
        <v xml:space="preserve"> </v>
      </c>
      <c r="AB10" t="str">
        <f t="shared" si="18"/>
        <v xml:space="preserve"> </v>
      </c>
      <c r="AC10" t="str">
        <f t="shared" si="19"/>
        <v xml:space="preserve"> </v>
      </c>
      <c r="AD10" t="str">
        <f t="shared" si="20"/>
        <v xml:space="preserve"> </v>
      </c>
      <c r="AE10">
        <f t="shared" si="21"/>
        <v>111</v>
      </c>
      <c r="AG10" t="str">
        <f t="shared" si="22"/>
        <v xml:space="preserve"> </v>
      </c>
      <c r="AH10" t="str">
        <f t="shared" si="23"/>
        <v xml:space="preserve"> </v>
      </c>
      <c r="AI10" t="str">
        <f t="shared" si="24"/>
        <v xml:space="preserve"> </v>
      </c>
      <c r="AJ10" t="str">
        <f t="shared" si="25"/>
        <v xml:space="preserve"> </v>
      </c>
      <c r="AK10" t="str">
        <f t="shared" si="26"/>
        <v xml:space="preserve"> </v>
      </c>
      <c r="AL10" t="str">
        <f t="shared" si="27"/>
        <v xml:space="preserve"> </v>
      </c>
      <c r="AM10">
        <f t="shared" si="28"/>
        <v>153</v>
      </c>
      <c r="AO10" t="str">
        <f t="shared" si="29"/>
        <v xml:space="preserve"> </v>
      </c>
      <c r="AP10" t="str">
        <f t="shared" si="30"/>
        <v xml:space="preserve"> </v>
      </c>
      <c r="AQ10" t="str">
        <f t="shared" si="31"/>
        <v xml:space="preserve"> </v>
      </c>
      <c r="AR10" t="str">
        <f t="shared" si="32"/>
        <v xml:space="preserve"> </v>
      </c>
      <c r="AS10" t="str">
        <f t="shared" si="33"/>
        <v xml:space="preserve"> </v>
      </c>
      <c r="AT10" t="str">
        <f t="shared" si="34"/>
        <v xml:space="preserve"> </v>
      </c>
      <c r="AU10">
        <f t="shared" si="35"/>
        <v>22.76</v>
      </c>
      <c r="AW10" t="str">
        <f t="shared" si="36"/>
        <v xml:space="preserve"> </v>
      </c>
      <c r="AX10" t="str">
        <f t="shared" si="37"/>
        <v xml:space="preserve"> </v>
      </c>
      <c r="AY10" t="str">
        <f t="shared" si="38"/>
        <v xml:space="preserve"> </v>
      </c>
      <c r="AZ10" t="str">
        <f t="shared" si="39"/>
        <v xml:space="preserve"> </v>
      </c>
      <c r="BA10" t="str">
        <f t="shared" si="40"/>
        <v xml:space="preserve"> </v>
      </c>
      <c r="BB10" t="str">
        <f t="shared" si="41"/>
        <v xml:space="preserve"> </v>
      </c>
      <c r="BC10">
        <f t="shared" si="42"/>
        <v>26.83</v>
      </c>
      <c r="BE10" t="str">
        <f t="shared" si="43"/>
        <v xml:space="preserve"> </v>
      </c>
      <c r="BF10" t="str">
        <f t="shared" si="44"/>
        <v xml:space="preserve"> </v>
      </c>
      <c r="BG10" t="str">
        <f t="shared" si="45"/>
        <v xml:space="preserve"> </v>
      </c>
      <c r="BH10" t="str">
        <f t="shared" si="46"/>
        <v xml:space="preserve"> </v>
      </c>
      <c r="BI10" t="str">
        <f t="shared" si="47"/>
        <v xml:space="preserve"> </v>
      </c>
      <c r="BJ10" t="str">
        <f t="shared" si="48"/>
        <v xml:space="preserve"> </v>
      </c>
      <c r="BK10">
        <f t="shared" si="49"/>
        <v>25.71</v>
      </c>
    </row>
    <row r="11" spans="2:63" x14ac:dyDescent="0.2">
      <c r="B11" s="13">
        <f t="shared" si="0"/>
        <v>1</v>
      </c>
      <c r="C11" s="14" t="str">
        <f t="shared" si="1"/>
        <v>Lundi</v>
      </c>
      <c r="D11" s="17">
        <v>42982</v>
      </c>
      <c r="E11" s="52"/>
      <c r="F11" s="53">
        <v>115</v>
      </c>
      <c r="G11" s="19">
        <f t="shared" si="2"/>
        <v>115</v>
      </c>
      <c r="H11" s="53"/>
      <c r="I11" s="52">
        <v>3321</v>
      </c>
      <c r="J11" s="20">
        <f t="shared" si="3"/>
        <v>3321</v>
      </c>
      <c r="K11" s="21" t="str">
        <f t="shared" si="4"/>
        <v xml:space="preserve"> </v>
      </c>
      <c r="L11" s="22">
        <f t="shared" si="5"/>
        <v>28.88</v>
      </c>
      <c r="M11" s="21">
        <f t="shared" si="6"/>
        <v>28.88</v>
      </c>
      <c r="N11" s="54">
        <v>22.34</v>
      </c>
      <c r="O11" s="22">
        <f t="shared" si="7"/>
        <v>6.5399999999999991</v>
      </c>
      <c r="P11">
        <v>5</v>
      </c>
      <c r="Q11">
        <f t="shared" si="8"/>
        <v>0</v>
      </c>
      <c r="R11" t="str">
        <f t="shared" si="9"/>
        <v xml:space="preserve"> </v>
      </c>
      <c r="S11" t="str">
        <f t="shared" si="10"/>
        <v xml:space="preserve"> </v>
      </c>
      <c r="T11" t="str">
        <f t="shared" si="11"/>
        <v xml:space="preserve"> </v>
      </c>
      <c r="U11" t="str">
        <f t="shared" si="12"/>
        <v xml:space="preserve"> </v>
      </c>
      <c r="V11" t="str">
        <f t="shared" si="13"/>
        <v xml:space="preserve"> </v>
      </c>
      <c r="W11" t="str">
        <f t="shared" si="14"/>
        <v xml:space="preserve"> </v>
      </c>
      <c r="Y11">
        <f t="shared" si="15"/>
        <v>115</v>
      </c>
      <c r="Z11" t="str">
        <f t="shared" si="16"/>
        <v xml:space="preserve"> </v>
      </c>
      <c r="AA11" t="str">
        <f t="shared" si="17"/>
        <v xml:space="preserve"> </v>
      </c>
      <c r="AB11" t="str">
        <f t="shared" si="18"/>
        <v xml:space="preserve"> </v>
      </c>
      <c r="AC11" t="str">
        <f t="shared" si="19"/>
        <v xml:space="preserve"> </v>
      </c>
      <c r="AD11" t="str">
        <f t="shared" si="20"/>
        <v xml:space="preserve"> </v>
      </c>
      <c r="AE11" t="str">
        <f t="shared" si="21"/>
        <v xml:space="preserve"> </v>
      </c>
      <c r="AG11">
        <f t="shared" si="22"/>
        <v>115</v>
      </c>
      <c r="AH11" t="str">
        <f t="shared" si="23"/>
        <v xml:space="preserve"> </v>
      </c>
      <c r="AI11" t="str">
        <f t="shared" si="24"/>
        <v xml:space="preserve"> </v>
      </c>
      <c r="AJ11" t="str">
        <f t="shared" si="25"/>
        <v xml:space="preserve"> </v>
      </c>
      <c r="AK11" t="str">
        <f t="shared" si="26"/>
        <v xml:space="preserve"> </v>
      </c>
      <c r="AL11" t="str">
        <f t="shared" si="27"/>
        <v xml:space="preserve"> </v>
      </c>
      <c r="AM11" t="str">
        <f t="shared" si="28"/>
        <v xml:space="preserve"> </v>
      </c>
      <c r="AO11" t="str">
        <f t="shared" si="29"/>
        <v xml:space="preserve"> </v>
      </c>
      <c r="AP11" t="str">
        <f t="shared" si="30"/>
        <v xml:space="preserve"> </v>
      </c>
      <c r="AQ11" t="str">
        <f t="shared" si="31"/>
        <v xml:space="preserve"> </v>
      </c>
      <c r="AR11" t="str">
        <f t="shared" si="32"/>
        <v xml:space="preserve"> </v>
      </c>
      <c r="AS11" t="str">
        <f t="shared" si="33"/>
        <v xml:space="preserve"> </v>
      </c>
      <c r="AT11" t="str">
        <f t="shared" si="34"/>
        <v xml:space="preserve"> </v>
      </c>
      <c r="AU11" t="str">
        <f t="shared" si="35"/>
        <v xml:space="preserve"> </v>
      </c>
      <c r="AW11">
        <f t="shared" si="36"/>
        <v>28.88</v>
      </c>
      <c r="AX11" t="str">
        <f t="shared" si="37"/>
        <v xml:space="preserve"> </v>
      </c>
      <c r="AY11" t="str">
        <f t="shared" si="38"/>
        <v xml:space="preserve"> </v>
      </c>
      <c r="AZ11" t="str">
        <f t="shared" si="39"/>
        <v xml:space="preserve"> </v>
      </c>
      <c r="BA11" t="str">
        <f t="shared" si="40"/>
        <v xml:space="preserve"> </v>
      </c>
      <c r="BB11" t="str">
        <f t="shared" si="41"/>
        <v xml:space="preserve"> </v>
      </c>
      <c r="BC11" t="str">
        <f t="shared" si="42"/>
        <v xml:space="preserve"> </v>
      </c>
      <c r="BE11">
        <f t="shared" si="43"/>
        <v>28.88</v>
      </c>
      <c r="BF11" t="str">
        <f t="shared" si="44"/>
        <v xml:space="preserve"> </v>
      </c>
      <c r="BG11" t="str">
        <f t="shared" si="45"/>
        <v xml:space="preserve"> </v>
      </c>
      <c r="BH11" t="str">
        <f t="shared" si="46"/>
        <v xml:space="preserve"> </v>
      </c>
      <c r="BI11" t="str">
        <f t="shared" si="47"/>
        <v xml:space="preserve"> </v>
      </c>
      <c r="BJ11" t="str">
        <f t="shared" si="48"/>
        <v xml:space="preserve"> </v>
      </c>
      <c r="BK11" t="str">
        <f t="shared" si="49"/>
        <v xml:space="preserve"> </v>
      </c>
    </row>
    <row r="12" spans="2:63" x14ac:dyDescent="0.2">
      <c r="B12" s="13">
        <f t="shared" si="0"/>
        <v>2</v>
      </c>
      <c r="C12" s="14" t="str">
        <f t="shared" si="1"/>
        <v>Mardi</v>
      </c>
      <c r="D12" s="17">
        <v>42983</v>
      </c>
      <c r="E12" s="52"/>
      <c r="F12" s="53"/>
      <c r="G12" s="19">
        <f t="shared" si="2"/>
        <v>0</v>
      </c>
      <c r="H12" s="53"/>
      <c r="I12" s="52"/>
      <c r="J12" s="20">
        <f t="shared" si="3"/>
        <v>0</v>
      </c>
      <c r="K12" s="21" t="str">
        <f t="shared" si="4"/>
        <v xml:space="preserve"> </v>
      </c>
      <c r="L12" s="22" t="str">
        <f t="shared" si="5"/>
        <v xml:space="preserve"> </v>
      </c>
      <c r="M12" s="21" t="str">
        <f t="shared" si="6"/>
        <v xml:space="preserve"> </v>
      </c>
      <c r="N12" s="54"/>
      <c r="O12" s="22" t="str">
        <f t="shared" si="7"/>
        <v xml:space="preserve"> </v>
      </c>
      <c r="P12">
        <v>6</v>
      </c>
      <c r="Q12" t="str">
        <f t="shared" si="8"/>
        <v xml:space="preserve"> </v>
      </c>
      <c r="R12">
        <f t="shared" si="9"/>
        <v>0</v>
      </c>
      <c r="S12" t="str">
        <f t="shared" si="10"/>
        <v xml:space="preserve"> </v>
      </c>
      <c r="T12" t="str">
        <f t="shared" si="11"/>
        <v xml:space="preserve"> </v>
      </c>
      <c r="U12" t="str">
        <f t="shared" si="12"/>
        <v xml:space="preserve"> </v>
      </c>
      <c r="V12" t="str">
        <f t="shared" si="13"/>
        <v xml:space="preserve"> </v>
      </c>
      <c r="W12" t="str">
        <f t="shared" si="14"/>
        <v xml:space="preserve"> </v>
      </c>
      <c r="Y12" t="str">
        <f t="shared" si="15"/>
        <v xml:space="preserve"> </v>
      </c>
      <c r="Z12">
        <f t="shared" si="16"/>
        <v>0</v>
      </c>
      <c r="AA12" t="str">
        <f t="shared" si="17"/>
        <v xml:space="preserve"> </v>
      </c>
      <c r="AB12" t="str">
        <f t="shared" si="18"/>
        <v xml:space="preserve"> </v>
      </c>
      <c r="AC12" t="str">
        <f t="shared" si="19"/>
        <v xml:space="preserve"> </v>
      </c>
      <c r="AD12" t="str">
        <f t="shared" si="20"/>
        <v xml:space="preserve"> </v>
      </c>
      <c r="AE12" t="str">
        <f t="shared" si="21"/>
        <v xml:space="preserve"> </v>
      </c>
      <c r="AG12" t="str">
        <f t="shared" si="22"/>
        <v xml:space="preserve"> </v>
      </c>
      <c r="AH12">
        <f t="shared" si="23"/>
        <v>0</v>
      </c>
      <c r="AI12" t="str">
        <f t="shared" si="24"/>
        <v xml:space="preserve"> </v>
      </c>
      <c r="AJ12" t="str">
        <f t="shared" si="25"/>
        <v xml:space="preserve"> </v>
      </c>
      <c r="AK12" t="str">
        <f t="shared" si="26"/>
        <v xml:space="preserve"> </v>
      </c>
      <c r="AL12" t="str">
        <f t="shared" si="27"/>
        <v xml:space="preserve"> </v>
      </c>
      <c r="AM12" t="str">
        <f t="shared" si="28"/>
        <v xml:space="preserve"> </v>
      </c>
      <c r="AO12" t="str">
        <f t="shared" si="29"/>
        <v xml:space="preserve"> </v>
      </c>
      <c r="AP12" t="str">
        <f t="shared" si="30"/>
        <v xml:space="preserve"> </v>
      </c>
      <c r="AQ12" t="str">
        <f t="shared" si="31"/>
        <v xml:space="preserve"> </v>
      </c>
      <c r="AR12" t="str">
        <f t="shared" si="32"/>
        <v xml:space="preserve"> </v>
      </c>
      <c r="AS12" t="str">
        <f t="shared" si="33"/>
        <v xml:space="preserve"> </v>
      </c>
      <c r="AT12" t="str">
        <f t="shared" si="34"/>
        <v xml:space="preserve"> </v>
      </c>
      <c r="AU12" t="str">
        <f t="shared" si="35"/>
        <v xml:space="preserve"> </v>
      </c>
      <c r="AW12" t="str">
        <f t="shared" si="36"/>
        <v xml:space="preserve"> </v>
      </c>
      <c r="AX12" t="str">
        <f t="shared" si="37"/>
        <v xml:space="preserve"> </v>
      </c>
      <c r="AY12" t="str">
        <f t="shared" si="38"/>
        <v xml:space="preserve"> </v>
      </c>
      <c r="AZ12" t="str">
        <f t="shared" si="39"/>
        <v xml:space="preserve"> </v>
      </c>
      <c r="BA12" t="str">
        <f t="shared" si="40"/>
        <v xml:space="preserve"> </v>
      </c>
      <c r="BB12" t="str">
        <f t="shared" si="41"/>
        <v xml:space="preserve"> </v>
      </c>
      <c r="BC12" t="str">
        <f t="shared" si="42"/>
        <v xml:space="preserve"> </v>
      </c>
      <c r="BE12" t="str">
        <f t="shared" si="43"/>
        <v xml:space="preserve"> </v>
      </c>
      <c r="BF12" t="str">
        <f t="shared" si="44"/>
        <v xml:space="preserve"> </v>
      </c>
      <c r="BG12" t="str">
        <f t="shared" si="45"/>
        <v xml:space="preserve"> </v>
      </c>
      <c r="BH12" t="str">
        <f t="shared" si="46"/>
        <v xml:space="preserve"> </v>
      </c>
      <c r="BI12" t="str">
        <f t="shared" si="47"/>
        <v xml:space="preserve"> </v>
      </c>
      <c r="BJ12" t="str">
        <f t="shared" si="48"/>
        <v xml:space="preserve"> </v>
      </c>
      <c r="BK12" t="str">
        <f t="shared" si="49"/>
        <v xml:space="preserve"> </v>
      </c>
    </row>
    <row r="13" spans="2:63" x14ac:dyDescent="0.2">
      <c r="B13" s="13">
        <f t="shared" si="0"/>
        <v>3</v>
      </c>
      <c r="C13" s="14" t="str">
        <f t="shared" si="1"/>
        <v>Mercredi</v>
      </c>
      <c r="D13" s="17">
        <v>42984</v>
      </c>
      <c r="E13" s="52">
        <v>55</v>
      </c>
      <c r="F13" s="53">
        <v>40</v>
      </c>
      <c r="G13" s="19">
        <f t="shared" si="2"/>
        <v>95</v>
      </c>
      <c r="H13" s="53">
        <v>1061</v>
      </c>
      <c r="I13" s="52">
        <v>859</v>
      </c>
      <c r="J13" s="20">
        <f t="shared" si="3"/>
        <v>1920</v>
      </c>
      <c r="K13" s="21">
        <f t="shared" si="4"/>
        <v>19.29</v>
      </c>
      <c r="L13" s="22">
        <f t="shared" si="5"/>
        <v>21.48</v>
      </c>
      <c r="M13" s="21">
        <f t="shared" si="6"/>
        <v>20.21</v>
      </c>
      <c r="N13" s="54">
        <v>13.99</v>
      </c>
      <c r="O13" s="22">
        <f t="shared" si="7"/>
        <v>6.2200000000000006</v>
      </c>
      <c r="P13">
        <v>7</v>
      </c>
      <c r="Q13" t="str">
        <f t="shared" si="8"/>
        <v xml:space="preserve"> </v>
      </c>
      <c r="R13" t="str">
        <f t="shared" si="9"/>
        <v xml:space="preserve"> </v>
      </c>
      <c r="S13">
        <f t="shared" si="10"/>
        <v>55</v>
      </c>
      <c r="T13" t="str">
        <f t="shared" si="11"/>
        <v xml:space="preserve"> </v>
      </c>
      <c r="U13" t="str">
        <f t="shared" si="12"/>
        <v xml:space="preserve"> </v>
      </c>
      <c r="V13" t="str">
        <f t="shared" si="13"/>
        <v xml:space="preserve"> </v>
      </c>
      <c r="W13" t="str">
        <f t="shared" si="14"/>
        <v xml:space="preserve"> </v>
      </c>
      <c r="Y13" t="str">
        <f t="shared" si="15"/>
        <v xml:space="preserve"> </v>
      </c>
      <c r="Z13" t="str">
        <f t="shared" si="16"/>
        <v xml:space="preserve"> </v>
      </c>
      <c r="AA13">
        <f t="shared" si="17"/>
        <v>40</v>
      </c>
      <c r="AB13" t="str">
        <f t="shared" si="18"/>
        <v xml:space="preserve"> </v>
      </c>
      <c r="AC13" t="str">
        <f t="shared" si="19"/>
        <v xml:space="preserve"> </v>
      </c>
      <c r="AD13" t="str">
        <f t="shared" si="20"/>
        <v xml:space="preserve"> </v>
      </c>
      <c r="AE13" t="str">
        <f t="shared" si="21"/>
        <v xml:space="preserve"> </v>
      </c>
      <c r="AG13" t="str">
        <f t="shared" si="22"/>
        <v xml:space="preserve"> </v>
      </c>
      <c r="AH13" t="str">
        <f t="shared" si="23"/>
        <v xml:space="preserve"> </v>
      </c>
      <c r="AI13">
        <f t="shared" si="24"/>
        <v>95</v>
      </c>
      <c r="AJ13" t="str">
        <f t="shared" si="25"/>
        <v xml:space="preserve"> </v>
      </c>
      <c r="AK13" t="str">
        <f t="shared" si="26"/>
        <v xml:space="preserve"> </v>
      </c>
      <c r="AL13" t="str">
        <f t="shared" si="27"/>
        <v xml:space="preserve"> </v>
      </c>
      <c r="AM13" t="str">
        <f t="shared" si="28"/>
        <v xml:space="preserve"> </v>
      </c>
      <c r="AO13" t="str">
        <f t="shared" si="29"/>
        <v xml:space="preserve"> </v>
      </c>
      <c r="AP13" t="str">
        <f t="shared" si="30"/>
        <v xml:space="preserve"> </v>
      </c>
      <c r="AQ13">
        <f t="shared" si="31"/>
        <v>19.29</v>
      </c>
      <c r="AR13" t="str">
        <f t="shared" si="32"/>
        <v xml:space="preserve"> </v>
      </c>
      <c r="AS13" t="str">
        <f t="shared" si="33"/>
        <v xml:space="preserve"> </v>
      </c>
      <c r="AT13" t="str">
        <f t="shared" si="34"/>
        <v xml:space="preserve"> </v>
      </c>
      <c r="AU13" t="str">
        <f t="shared" si="35"/>
        <v xml:space="preserve"> </v>
      </c>
      <c r="AW13" t="str">
        <f t="shared" si="36"/>
        <v xml:space="preserve"> </v>
      </c>
      <c r="AX13" t="str">
        <f t="shared" si="37"/>
        <v xml:space="preserve"> </v>
      </c>
      <c r="AY13">
        <f t="shared" si="38"/>
        <v>21.48</v>
      </c>
      <c r="AZ13" t="str">
        <f t="shared" si="39"/>
        <v xml:space="preserve"> </v>
      </c>
      <c r="BA13" t="str">
        <f t="shared" si="40"/>
        <v xml:space="preserve"> </v>
      </c>
      <c r="BB13" t="str">
        <f t="shared" si="41"/>
        <v xml:space="preserve"> </v>
      </c>
      <c r="BC13" t="str">
        <f t="shared" si="42"/>
        <v xml:space="preserve"> </v>
      </c>
      <c r="BE13" t="str">
        <f t="shared" si="43"/>
        <v xml:space="preserve"> </v>
      </c>
      <c r="BF13" t="str">
        <f t="shared" si="44"/>
        <v xml:space="preserve"> </v>
      </c>
      <c r="BG13">
        <f t="shared" si="45"/>
        <v>20.21</v>
      </c>
      <c r="BH13" t="str">
        <f t="shared" si="46"/>
        <v xml:space="preserve"> </v>
      </c>
      <c r="BI13" t="str">
        <f t="shared" si="47"/>
        <v xml:space="preserve"> </v>
      </c>
      <c r="BJ13" t="str">
        <f t="shared" si="48"/>
        <v xml:space="preserve"> </v>
      </c>
      <c r="BK13" t="str">
        <f t="shared" si="49"/>
        <v xml:space="preserve"> </v>
      </c>
    </row>
    <row r="14" spans="2:63" x14ac:dyDescent="0.2">
      <c r="B14" s="13">
        <f t="shared" si="0"/>
        <v>4</v>
      </c>
      <c r="C14" s="14" t="str">
        <f t="shared" si="1"/>
        <v>Jeudi</v>
      </c>
      <c r="D14" s="17">
        <v>42985</v>
      </c>
      <c r="E14" s="52">
        <v>76</v>
      </c>
      <c r="F14" s="53">
        <v>35</v>
      </c>
      <c r="G14" s="19">
        <f t="shared" si="2"/>
        <v>111</v>
      </c>
      <c r="H14" s="53">
        <v>1436</v>
      </c>
      <c r="I14" s="52">
        <v>691</v>
      </c>
      <c r="J14" s="20">
        <f t="shared" si="3"/>
        <v>2127</v>
      </c>
      <c r="K14" s="21">
        <f t="shared" si="4"/>
        <v>18.89</v>
      </c>
      <c r="L14" s="22">
        <f t="shared" si="5"/>
        <v>19.739999999999998</v>
      </c>
      <c r="M14" s="21">
        <f t="shared" si="6"/>
        <v>19.16</v>
      </c>
      <c r="N14" s="54">
        <v>14.34</v>
      </c>
      <c r="O14" s="22">
        <f t="shared" si="7"/>
        <v>4.82</v>
      </c>
      <c r="P14">
        <v>8</v>
      </c>
      <c r="Q14" t="str">
        <f t="shared" si="8"/>
        <v xml:space="preserve"> </v>
      </c>
      <c r="R14" t="str">
        <f t="shared" si="9"/>
        <v xml:space="preserve"> </v>
      </c>
      <c r="S14" t="str">
        <f t="shared" si="10"/>
        <v xml:space="preserve"> </v>
      </c>
      <c r="T14">
        <f t="shared" si="11"/>
        <v>76</v>
      </c>
      <c r="U14" t="str">
        <f t="shared" si="12"/>
        <v xml:space="preserve"> </v>
      </c>
      <c r="V14" t="str">
        <f t="shared" si="13"/>
        <v xml:space="preserve"> </v>
      </c>
      <c r="W14" t="str">
        <f t="shared" si="14"/>
        <v xml:space="preserve"> </v>
      </c>
      <c r="Y14" t="str">
        <f t="shared" si="15"/>
        <v xml:space="preserve"> </v>
      </c>
      <c r="Z14" t="str">
        <f t="shared" si="16"/>
        <v xml:space="preserve"> </v>
      </c>
      <c r="AA14" t="str">
        <f t="shared" si="17"/>
        <v xml:space="preserve"> </v>
      </c>
      <c r="AB14">
        <f t="shared" si="18"/>
        <v>35</v>
      </c>
      <c r="AC14" t="str">
        <f t="shared" si="19"/>
        <v xml:space="preserve"> </v>
      </c>
      <c r="AD14" t="str">
        <f t="shared" si="20"/>
        <v xml:space="preserve"> </v>
      </c>
      <c r="AE14" t="str">
        <f t="shared" si="21"/>
        <v xml:space="preserve"> </v>
      </c>
      <c r="AG14" t="str">
        <f t="shared" si="22"/>
        <v xml:space="preserve"> </v>
      </c>
      <c r="AH14" t="str">
        <f t="shared" si="23"/>
        <v xml:space="preserve"> </v>
      </c>
      <c r="AI14" t="str">
        <f t="shared" si="24"/>
        <v xml:space="preserve"> </v>
      </c>
      <c r="AJ14">
        <f t="shared" si="25"/>
        <v>111</v>
      </c>
      <c r="AK14" t="str">
        <f t="shared" si="26"/>
        <v xml:space="preserve"> </v>
      </c>
      <c r="AL14" t="str">
        <f t="shared" si="27"/>
        <v xml:space="preserve"> </v>
      </c>
      <c r="AM14" t="str">
        <f t="shared" si="28"/>
        <v xml:space="preserve"> </v>
      </c>
      <c r="AO14" t="str">
        <f t="shared" si="29"/>
        <v xml:space="preserve"> </v>
      </c>
      <c r="AP14" t="str">
        <f t="shared" si="30"/>
        <v xml:space="preserve"> </v>
      </c>
      <c r="AQ14" t="str">
        <f t="shared" si="31"/>
        <v xml:space="preserve"> </v>
      </c>
      <c r="AR14">
        <f t="shared" si="32"/>
        <v>18.89</v>
      </c>
      <c r="AS14" t="str">
        <f t="shared" si="33"/>
        <v xml:space="preserve"> </v>
      </c>
      <c r="AT14" t="str">
        <f t="shared" si="34"/>
        <v xml:space="preserve"> </v>
      </c>
      <c r="AU14" t="str">
        <f t="shared" si="35"/>
        <v xml:space="preserve"> </v>
      </c>
      <c r="AW14" t="str">
        <f t="shared" si="36"/>
        <v xml:space="preserve"> </v>
      </c>
      <c r="AX14" t="str">
        <f t="shared" si="37"/>
        <v xml:space="preserve"> </v>
      </c>
      <c r="AY14" t="str">
        <f t="shared" si="38"/>
        <v xml:space="preserve"> </v>
      </c>
      <c r="AZ14">
        <f t="shared" si="39"/>
        <v>19.739999999999998</v>
      </c>
      <c r="BA14" t="str">
        <f t="shared" si="40"/>
        <v xml:space="preserve"> </v>
      </c>
      <c r="BB14" t="str">
        <f t="shared" si="41"/>
        <v xml:space="preserve"> </v>
      </c>
      <c r="BC14" t="str">
        <f t="shared" si="42"/>
        <v xml:space="preserve"> </v>
      </c>
      <c r="BE14" t="str">
        <f t="shared" si="43"/>
        <v xml:space="preserve"> </v>
      </c>
      <c r="BF14" t="str">
        <f t="shared" si="44"/>
        <v xml:space="preserve"> </v>
      </c>
      <c r="BG14" t="str">
        <f t="shared" si="45"/>
        <v xml:space="preserve"> </v>
      </c>
      <c r="BH14">
        <f t="shared" si="46"/>
        <v>19.16</v>
      </c>
      <c r="BI14" t="str">
        <f t="shared" si="47"/>
        <v xml:space="preserve"> </v>
      </c>
      <c r="BJ14" t="str">
        <f t="shared" si="48"/>
        <v xml:space="preserve"> </v>
      </c>
      <c r="BK14" t="str">
        <f t="shared" si="49"/>
        <v xml:space="preserve"> </v>
      </c>
    </row>
    <row r="15" spans="2:63" x14ac:dyDescent="0.2">
      <c r="B15" s="13">
        <f t="shared" si="0"/>
        <v>5</v>
      </c>
      <c r="C15" s="14" t="str">
        <f t="shared" si="1"/>
        <v>Vendredi</v>
      </c>
      <c r="D15" s="17">
        <v>42986</v>
      </c>
      <c r="E15" s="52">
        <v>71</v>
      </c>
      <c r="F15" s="53">
        <v>56</v>
      </c>
      <c r="G15" s="19">
        <f t="shared" si="2"/>
        <v>127</v>
      </c>
      <c r="H15" s="53">
        <v>1228</v>
      </c>
      <c r="I15" s="52">
        <v>1166</v>
      </c>
      <c r="J15" s="20">
        <f t="shared" si="3"/>
        <v>2394</v>
      </c>
      <c r="K15" s="21">
        <f t="shared" si="4"/>
        <v>17.3</v>
      </c>
      <c r="L15" s="22">
        <f t="shared" si="5"/>
        <v>20.82</v>
      </c>
      <c r="M15" s="21">
        <f t="shared" si="6"/>
        <v>18.850000000000001</v>
      </c>
      <c r="N15" s="54">
        <v>14.98</v>
      </c>
      <c r="O15" s="22">
        <f t="shared" si="7"/>
        <v>3.870000000000001</v>
      </c>
      <c r="P15">
        <v>9</v>
      </c>
      <c r="Q15" t="str">
        <f t="shared" si="8"/>
        <v xml:space="preserve"> </v>
      </c>
      <c r="R15" t="str">
        <f t="shared" si="9"/>
        <v xml:space="preserve"> </v>
      </c>
      <c r="S15" t="str">
        <f t="shared" si="10"/>
        <v xml:space="preserve"> </v>
      </c>
      <c r="T15" t="str">
        <f t="shared" si="11"/>
        <v xml:space="preserve"> </v>
      </c>
      <c r="U15">
        <f t="shared" si="12"/>
        <v>71</v>
      </c>
      <c r="V15" t="str">
        <f t="shared" si="13"/>
        <v xml:space="preserve"> </v>
      </c>
      <c r="W15" t="str">
        <f t="shared" si="14"/>
        <v xml:space="preserve"> </v>
      </c>
      <c r="Y15" t="str">
        <f t="shared" si="15"/>
        <v xml:space="preserve"> </v>
      </c>
      <c r="Z15" t="str">
        <f t="shared" si="16"/>
        <v xml:space="preserve"> </v>
      </c>
      <c r="AA15" t="str">
        <f t="shared" si="17"/>
        <v xml:space="preserve"> </v>
      </c>
      <c r="AB15" t="str">
        <f t="shared" si="18"/>
        <v xml:space="preserve"> </v>
      </c>
      <c r="AC15">
        <f t="shared" si="19"/>
        <v>56</v>
      </c>
      <c r="AD15" t="str">
        <f t="shared" si="20"/>
        <v xml:space="preserve"> </v>
      </c>
      <c r="AE15" t="str">
        <f t="shared" si="21"/>
        <v xml:space="preserve"> </v>
      </c>
      <c r="AG15" t="str">
        <f t="shared" si="22"/>
        <v xml:space="preserve"> </v>
      </c>
      <c r="AH15" t="str">
        <f t="shared" si="23"/>
        <v xml:space="preserve"> </v>
      </c>
      <c r="AI15" t="str">
        <f t="shared" si="24"/>
        <v xml:space="preserve"> </v>
      </c>
      <c r="AJ15" t="str">
        <f t="shared" si="25"/>
        <v xml:space="preserve"> </v>
      </c>
      <c r="AK15">
        <f t="shared" si="26"/>
        <v>127</v>
      </c>
      <c r="AL15" t="str">
        <f t="shared" si="27"/>
        <v xml:space="preserve"> </v>
      </c>
      <c r="AM15" t="str">
        <f t="shared" si="28"/>
        <v xml:space="preserve"> </v>
      </c>
      <c r="AO15" t="str">
        <f t="shared" si="29"/>
        <v xml:space="preserve"> </v>
      </c>
      <c r="AP15" t="str">
        <f t="shared" si="30"/>
        <v xml:space="preserve"> </v>
      </c>
      <c r="AQ15" t="str">
        <f t="shared" si="31"/>
        <v xml:space="preserve"> </v>
      </c>
      <c r="AR15" t="str">
        <f t="shared" si="32"/>
        <v xml:space="preserve"> </v>
      </c>
      <c r="AS15">
        <f t="shared" si="33"/>
        <v>17.3</v>
      </c>
      <c r="AT15" t="str">
        <f t="shared" si="34"/>
        <v xml:space="preserve"> </v>
      </c>
      <c r="AU15" t="str">
        <f t="shared" si="35"/>
        <v xml:space="preserve"> </v>
      </c>
      <c r="AW15" t="str">
        <f t="shared" si="36"/>
        <v xml:space="preserve"> </v>
      </c>
      <c r="AX15" t="str">
        <f t="shared" si="37"/>
        <v xml:space="preserve"> </v>
      </c>
      <c r="AY15" t="str">
        <f t="shared" si="38"/>
        <v xml:space="preserve"> </v>
      </c>
      <c r="AZ15" t="str">
        <f t="shared" si="39"/>
        <v xml:space="preserve"> </v>
      </c>
      <c r="BA15">
        <f t="shared" si="40"/>
        <v>20.82</v>
      </c>
      <c r="BB15" t="str">
        <f t="shared" si="41"/>
        <v xml:space="preserve"> </v>
      </c>
      <c r="BC15" t="str">
        <f t="shared" si="42"/>
        <v xml:space="preserve"> </v>
      </c>
      <c r="BE15" t="str">
        <f t="shared" si="43"/>
        <v xml:space="preserve"> </v>
      </c>
      <c r="BF15" t="str">
        <f t="shared" si="44"/>
        <v xml:space="preserve"> </v>
      </c>
      <c r="BG15" t="str">
        <f t="shared" si="45"/>
        <v xml:space="preserve"> </v>
      </c>
      <c r="BH15" t="str">
        <f t="shared" si="46"/>
        <v xml:space="preserve"> </v>
      </c>
      <c r="BI15">
        <f t="shared" si="47"/>
        <v>18.850000000000001</v>
      </c>
      <c r="BJ15" t="str">
        <f t="shared" si="48"/>
        <v xml:space="preserve"> </v>
      </c>
      <c r="BK15" t="str">
        <f t="shared" si="49"/>
        <v xml:space="preserve"> </v>
      </c>
    </row>
    <row r="16" spans="2:63" x14ac:dyDescent="0.2">
      <c r="B16" s="13">
        <f t="shared" si="0"/>
        <v>6</v>
      </c>
      <c r="C16" s="14" t="str">
        <f t="shared" si="1"/>
        <v>Samedi</v>
      </c>
      <c r="D16" s="17">
        <v>42987</v>
      </c>
      <c r="E16" s="52">
        <v>79</v>
      </c>
      <c r="F16" s="53">
        <v>55</v>
      </c>
      <c r="G16" s="19">
        <f t="shared" si="2"/>
        <v>134</v>
      </c>
      <c r="H16" s="53">
        <v>1332</v>
      </c>
      <c r="I16" s="52">
        <v>1199</v>
      </c>
      <c r="J16" s="20">
        <f t="shared" si="3"/>
        <v>2531</v>
      </c>
      <c r="K16" s="21">
        <f t="shared" si="4"/>
        <v>16.86</v>
      </c>
      <c r="L16" s="22">
        <f t="shared" si="5"/>
        <v>21.8</v>
      </c>
      <c r="M16" s="21">
        <f t="shared" si="6"/>
        <v>18.89</v>
      </c>
      <c r="N16" s="54">
        <v>15.34</v>
      </c>
      <c r="O16" s="22">
        <f t="shared" si="7"/>
        <v>3.5500000000000007</v>
      </c>
      <c r="P16">
        <v>10</v>
      </c>
      <c r="Q16" t="str">
        <f t="shared" si="8"/>
        <v xml:space="preserve"> </v>
      </c>
      <c r="R16" t="str">
        <f t="shared" si="9"/>
        <v xml:space="preserve"> </v>
      </c>
      <c r="S16" t="str">
        <f t="shared" si="10"/>
        <v xml:space="preserve"> </v>
      </c>
      <c r="T16" t="str">
        <f t="shared" si="11"/>
        <v xml:space="preserve"> </v>
      </c>
      <c r="U16" t="str">
        <f t="shared" si="12"/>
        <v xml:space="preserve"> </v>
      </c>
      <c r="V16">
        <f t="shared" si="13"/>
        <v>79</v>
      </c>
      <c r="W16" t="str">
        <f t="shared" si="14"/>
        <v xml:space="preserve"> </v>
      </c>
      <c r="Y16" t="str">
        <f t="shared" si="15"/>
        <v xml:space="preserve"> </v>
      </c>
      <c r="Z16" t="str">
        <f t="shared" si="16"/>
        <v xml:space="preserve"> </v>
      </c>
      <c r="AA16" t="str">
        <f t="shared" si="17"/>
        <v xml:space="preserve"> </v>
      </c>
      <c r="AB16" t="str">
        <f t="shared" si="18"/>
        <v xml:space="preserve"> </v>
      </c>
      <c r="AC16" t="str">
        <f t="shared" si="19"/>
        <v xml:space="preserve"> </v>
      </c>
      <c r="AD16">
        <f t="shared" si="20"/>
        <v>55</v>
      </c>
      <c r="AE16" t="str">
        <f t="shared" si="21"/>
        <v xml:space="preserve"> </v>
      </c>
      <c r="AG16" t="str">
        <f t="shared" si="22"/>
        <v xml:space="preserve"> </v>
      </c>
      <c r="AH16" t="str">
        <f t="shared" si="23"/>
        <v xml:space="preserve"> </v>
      </c>
      <c r="AI16" t="str">
        <f t="shared" si="24"/>
        <v xml:space="preserve"> </v>
      </c>
      <c r="AJ16" t="str">
        <f t="shared" si="25"/>
        <v xml:space="preserve"> </v>
      </c>
      <c r="AK16" t="str">
        <f t="shared" si="26"/>
        <v xml:space="preserve"> </v>
      </c>
      <c r="AL16">
        <f t="shared" si="27"/>
        <v>134</v>
      </c>
      <c r="AM16" t="str">
        <f t="shared" si="28"/>
        <v xml:space="preserve"> </v>
      </c>
      <c r="AO16" t="str">
        <f t="shared" si="29"/>
        <v xml:space="preserve"> </v>
      </c>
      <c r="AP16" t="str">
        <f t="shared" si="30"/>
        <v xml:space="preserve"> </v>
      </c>
      <c r="AQ16" t="str">
        <f t="shared" si="31"/>
        <v xml:space="preserve"> </v>
      </c>
      <c r="AR16" t="str">
        <f t="shared" si="32"/>
        <v xml:space="preserve"> </v>
      </c>
      <c r="AS16" t="str">
        <f t="shared" si="33"/>
        <v xml:space="preserve"> </v>
      </c>
      <c r="AT16">
        <f t="shared" si="34"/>
        <v>16.86</v>
      </c>
      <c r="AU16" t="str">
        <f t="shared" si="35"/>
        <v xml:space="preserve"> </v>
      </c>
      <c r="AW16" t="str">
        <f t="shared" si="36"/>
        <v xml:space="preserve"> </v>
      </c>
      <c r="AX16" t="str">
        <f t="shared" si="37"/>
        <v xml:space="preserve"> </v>
      </c>
      <c r="AY16" t="str">
        <f t="shared" si="38"/>
        <v xml:space="preserve"> </v>
      </c>
      <c r="AZ16" t="str">
        <f t="shared" si="39"/>
        <v xml:space="preserve"> </v>
      </c>
      <c r="BA16" t="str">
        <f t="shared" si="40"/>
        <v xml:space="preserve"> </v>
      </c>
      <c r="BB16">
        <f t="shared" si="41"/>
        <v>21.8</v>
      </c>
      <c r="BC16" t="str">
        <f t="shared" si="42"/>
        <v xml:space="preserve"> </v>
      </c>
      <c r="BE16" t="str">
        <f t="shared" si="43"/>
        <v xml:space="preserve"> </v>
      </c>
      <c r="BF16" t="str">
        <f t="shared" si="44"/>
        <v xml:space="preserve"> </v>
      </c>
      <c r="BG16" t="str">
        <f t="shared" si="45"/>
        <v xml:space="preserve"> </v>
      </c>
      <c r="BH16" t="str">
        <f t="shared" si="46"/>
        <v xml:space="preserve"> </v>
      </c>
      <c r="BI16" t="str">
        <f t="shared" si="47"/>
        <v xml:space="preserve"> </v>
      </c>
      <c r="BJ16">
        <f t="shared" si="48"/>
        <v>18.89</v>
      </c>
      <c r="BK16" t="str">
        <f t="shared" si="49"/>
        <v xml:space="preserve"> </v>
      </c>
    </row>
    <row r="17" spans="2:63" x14ac:dyDescent="0.2">
      <c r="B17" s="13">
        <f t="shared" si="0"/>
        <v>7</v>
      </c>
      <c r="C17" s="14" t="str">
        <f t="shared" si="1"/>
        <v>Dimanche</v>
      </c>
      <c r="D17" s="17">
        <v>42988</v>
      </c>
      <c r="E17" s="52">
        <v>44</v>
      </c>
      <c r="F17" s="53">
        <v>121</v>
      </c>
      <c r="G17" s="19">
        <f t="shared" si="2"/>
        <v>165</v>
      </c>
      <c r="H17" s="53">
        <v>936</v>
      </c>
      <c r="I17" s="52">
        <v>2856</v>
      </c>
      <c r="J17" s="20">
        <f t="shared" si="3"/>
        <v>3792</v>
      </c>
      <c r="K17" s="21">
        <f t="shared" si="4"/>
        <v>21.27</v>
      </c>
      <c r="L17" s="22">
        <f t="shared" si="5"/>
        <v>23.6</v>
      </c>
      <c r="M17" s="21">
        <f t="shared" si="6"/>
        <v>22.98</v>
      </c>
      <c r="N17" s="54">
        <v>17.760000000000002</v>
      </c>
      <c r="O17" s="22">
        <f t="shared" si="7"/>
        <v>5.2199999999999989</v>
      </c>
      <c r="P17">
        <v>11</v>
      </c>
      <c r="Q17" t="str">
        <f t="shared" si="8"/>
        <v xml:space="preserve"> </v>
      </c>
      <c r="R17" t="str">
        <f t="shared" si="9"/>
        <v xml:space="preserve"> </v>
      </c>
      <c r="S17" t="str">
        <f t="shared" si="10"/>
        <v xml:space="preserve"> </v>
      </c>
      <c r="T17" t="str">
        <f t="shared" si="11"/>
        <v xml:space="preserve"> </v>
      </c>
      <c r="U17" t="str">
        <f t="shared" si="12"/>
        <v xml:space="preserve"> </v>
      </c>
      <c r="V17" t="str">
        <f t="shared" si="13"/>
        <v xml:space="preserve"> </v>
      </c>
      <c r="W17">
        <f t="shared" si="14"/>
        <v>44</v>
      </c>
      <c r="Y17" t="str">
        <f t="shared" si="15"/>
        <v xml:space="preserve"> </v>
      </c>
      <c r="Z17" t="str">
        <f t="shared" si="16"/>
        <v xml:space="preserve"> </v>
      </c>
      <c r="AA17" t="str">
        <f t="shared" si="17"/>
        <v xml:space="preserve"> </v>
      </c>
      <c r="AB17" t="str">
        <f t="shared" si="18"/>
        <v xml:space="preserve"> </v>
      </c>
      <c r="AC17" t="str">
        <f t="shared" si="19"/>
        <v xml:space="preserve"> </v>
      </c>
      <c r="AD17" t="str">
        <f t="shared" si="20"/>
        <v xml:space="preserve"> </v>
      </c>
      <c r="AE17">
        <f t="shared" si="21"/>
        <v>121</v>
      </c>
      <c r="AG17" t="str">
        <f t="shared" si="22"/>
        <v xml:space="preserve"> </v>
      </c>
      <c r="AH17" t="str">
        <f t="shared" si="23"/>
        <v xml:space="preserve"> </v>
      </c>
      <c r="AI17" t="str">
        <f t="shared" si="24"/>
        <v xml:space="preserve"> </v>
      </c>
      <c r="AJ17" t="str">
        <f t="shared" si="25"/>
        <v xml:space="preserve"> </v>
      </c>
      <c r="AK17" t="str">
        <f t="shared" si="26"/>
        <v xml:space="preserve"> </v>
      </c>
      <c r="AL17" t="str">
        <f t="shared" si="27"/>
        <v xml:space="preserve"> </v>
      </c>
      <c r="AM17">
        <f t="shared" si="28"/>
        <v>165</v>
      </c>
      <c r="AO17" t="str">
        <f t="shared" si="29"/>
        <v xml:space="preserve"> </v>
      </c>
      <c r="AP17" t="str">
        <f t="shared" si="30"/>
        <v xml:space="preserve"> </v>
      </c>
      <c r="AQ17" t="str">
        <f t="shared" si="31"/>
        <v xml:space="preserve"> </v>
      </c>
      <c r="AR17" t="str">
        <f t="shared" si="32"/>
        <v xml:space="preserve"> </v>
      </c>
      <c r="AS17" t="str">
        <f t="shared" si="33"/>
        <v xml:space="preserve"> </v>
      </c>
      <c r="AT17" t="str">
        <f t="shared" si="34"/>
        <v xml:space="preserve"> </v>
      </c>
      <c r="AU17">
        <f t="shared" si="35"/>
        <v>21.27</v>
      </c>
      <c r="AW17" t="str">
        <f t="shared" si="36"/>
        <v xml:space="preserve"> </v>
      </c>
      <c r="AX17" t="str">
        <f t="shared" si="37"/>
        <v xml:space="preserve"> </v>
      </c>
      <c r="AY17" t="str">
        <f t="shared" si="38"/>
        <v xml:space="preserve"> </v>
      </c>
      <c r="AZ17" t="str">
        <f t="shared" si="39"/>
        <v xml:space="preserve"> </v>
      </c>
      <c r="BA17" t="str">
        <f t="shared" si="40"/>
        <v xml:space="preserve"> </v>
      </c>
      <c r="BB17" t="str">
        <f t="shared" si="41"/>
        <v xml:space="preserve"> </v>
      </c>
      <c r="BC17">
        <f t="shared" si="42"/>
        <v>23.6</v>
      </c>
      <c r="BE17" t="str">
        <f t="shared" si="43"/>
        <v xml:space="preserve"> </v>
      </c>
      <c r="BF17" t="str">
        <f t="shared" si="44"/>
        <v xml:space="preserve"> </v>
      </c>
      <c r="BG17" t="str">
        <f t="shared" si="45"/>
        <v xml:space="preserve"> </v>
      </c>
      <c r="BH17" t="str">
        <f t="shared" si="46"/>
        <v xml:space="preserve"> </v>
      </c>
      <c r="BI17" t="str">
        <f t="shared" si="47"/>
        <v xml:space="preserve"> </v>
      </c>
      <c r="BJ17" t="str">
        <f t="shared" si="48"/>
        <v xml:space="preserve"> </v>
      </c>
      <c r="BK17">
        <f t="shared" si="49"/>
        <v>22.98</v>
      </c>
    </row>
    <row r="18" spans="2:63" x14ac:dyDescent="0.2">
      <c r="B18" s="13">
        <f t="shared" si="0"/>
        <v>1</v>
      </c>
      <c r="C18" s="14" t="str">
        <f t="shared" si="1"/>
        <v>Lundi</v>
      </c>
      <c r="D18" s="17">
        <v>42989</v>
      </c>
      <c r="E18" s="52"/>
      <c r="F18" s="53">
        <v>103</v>
      </c>
      <c r="G18" s="19">
        <f t="shared" si="2"/>
        <v>103</v>
      </c>
      <c r="H18" s="53"/>
      <c r="I18" s="52">
        <v>3230</v>
      </c>
      <c r="J18" s="20">
        <f t="shared" si="3"/>
        <v>3230</v>
      </c>
      <c r="K18" s="21" t="str">
        <f t="shared" si="4"/>
        <v xml:space="preserve"> </v>
      </c>
      <c r="L18" s="22">
        <f t="shared" si="5"/>
        <v>31.36</v>
      </c>
      <c r="M18" s="21">
        <f t="shared" si="6"/>
        <v>31.36</v>
      </c>
      <c r="N18" s="54">
        <v>21.99</v>
      </c>
      <c r="O18" s="22">
        <f t="shared" si="7"/>
        <v>9.370000000000001</v>
      </c>
      <c r="P18">
        <v>12</v>
      </c>
      <c r="Q18">
        <f t="shared" si="8"/>
        <v>0</v>
      </c>
      <c r="R18" t="str">
        <f t="shared" si="9"/>
        <v xml:space="preserve"> </v>
      </c>
      <c r="S18" t="str">
        <f t="shared" si="10"/>
        <v xml:space="preserve"> </v>
      </c>
      <c r="T18" t="str">
        <f t="shared" si="11"/>
        <v xml:space="preserve"> </v>
      </c>
      <c r="U18" t="str">
        <f t="shared" si="12"/>
        <v xml:space="preserve"> </v>
      </c>
      <c r="V18" t="str">
        <f t="shared" si="13"/>
        <v xml:space="preserve"> </v>
      </c>
      <c r="W18" t="str">
        <f t="shared" si="14"/>
        <v xml:space="preserve"> </v>
      </c>
      <c r="Y18">
        <f t="shared" si="15"/>
        <v>103</v>
      </c>
      <c r="Z18" t="str">
        <f t="shared" si="16"/>
        <v xml:space="preserve"> </v>
      </c>
      <c r="AA18" t="str">
        <f t="shared" si="17"/>
        <v xml:space="preserve"> </v>
      </c>
      <c r="AB18" t="str">
        <f t="shared" si="18"/>
        <v xml:space="preserve"> </v>
      </c>
      <c r="AC18" t="str">
        <f t="shared" si="19"/>
        <v xml:space="preserve"> </v>
      </c>
      <c r="AD18" t="str">
        <f t="shared" si="20"/>
        <v xml:space="preserve"> </v>
      </c>
      <c r="AE18" t="str">
        <f t="shared" si="21"/>
        <v xml:space="preserve"> </v>
      </c>
      <c r="AG18">
        <f t="shared" si="22"/>
        <v>103</v>
      </c>
      <c r="AH18" t="str">
        <f t="shared" si="23"/>
        <v xml:space="preserve"> </v>
      </c>
      <c r="AI18" t="str">
        <f t="shared" si="24"/>
        <v xml:space="preserve"> </v>
      </c>
      <c r="AJ18" t="str">
        <f t="shared" si="25"/>
        <v xml:space="preserve"> </v>
      </c>
      <c r="AK18" t="str">
        <f t="shared" si="26"/>
        <v xml:space="preserve"> </v>
      </c>
      <c r="AL18" t="str">
        <f t="shared" si="27"/>
        <v xml:space="preserve"> </v>
      </c>
      <c r="AM18" t="str">
        <f t="shared" si="28"/>
        <v xml:space="preserve"> </v>
      </c>
      <c r="AO18" t="str">
        <f t="shared" si="29"/>
        <v xml:space="preserve"> </v>
      </c>
      <c r="AP18" t="str">
        <f t="shared" si="30"/>
        <v xml:space="preserve"> </v>
      </c>
      <c r="AQ18" t="str">
        <f t="shared" si="31"/>
        <v xml:space="preserve"> </v>
      </c>
      <c r="AR18" t="str">
        <f t="shared" si="32"/>
        <v xml:space="preserve"> </v>
      </c>
      <c r="AS18" t="str">
        <f t="shared" si="33"/>
        <v xml:space="preserve"> </v>
      </c>
      <c r="AT18" t="str">
        <f t="shared" si="34"/>
        <v xml:space="preserve"> </v>
      </c>
      <c r="AU18" t="str">
        <f t="shared" si="35"/>
        <v xml:space="preserve"> </v>
      </c>
      <c r="AW18">
        <f t="shared" si="36"/>
        <v>31.36</v>
      </c>
      <c r="AX18" t="str">
        <f t="shared" si="37"/>
        <v xml:space="preserve"> </v>
      </c>
      <c r="AY18" t="str">
        <f t="shared" si="38"/>
        <v xml:space="preserve"> </v>
      </c>
      <c r="AZ18" t="str">
        <f t="shared" si="39"/>
        <v xml:space="preserve"> </v>
      </c>
      <c r="BA18" t="str">
        <f t="shared" si="40"/>
        <v xml:space="preserve"> </v>
      </c>
      <c r="BB18" t="str">
        <f t="shared" si="41"/>
        <v xml:space="preserve"> </v>
      </c>
      <c r="BC18" t="str">
        <f t="shared" si="42"/>
        <v xml:space="preserve"> </v>
      </c>
      <c r="BE18">
        <f t="shared" si="43"/>
        <v>31.36</v>
      </c>
      <c r="BF18" t="str">
        <f t="shared" si="44"/>
        <v xml:space="preserve"> </v>
      </c>
      <c r="BG18" t="str">
        <f t="shared" si="45"/>
        <v xml:space="preserve"> </v>
      </c>
      <c r="BH18" t="str">
        <f t="shared" si="46"/>
        <v xml:space="preserve"> </v>
      </c>
      <c r="BI18" t="str">
        <f t="shared" si="47"/>
        <v xml:space="preserve"> </v>
      </c>
      <c r="BJ18" t="str">
        <f t="shared" si="48"/>
        <v xml:space="preserve"> </v>
      </c>
      <c r="BK18" t="str">
        <f t="shared" si="49"/>
        <v xml:space="preserve"> </v>
      </c>
    </row>
    <row r="19" spans="2:63" x14ac:dyDescent="0.2">
      <c r="B19" s="13">
        <f t="shared" si="0"/>
        <v>2</v>
      </c>
      <c r="C19" s="14" t="str">
        <f t="shared" si="1"/>
        <v>Mardi</v>
      </c>
      <c r="D19" s="17">
        <v>42990</v>
      </c>
      <c r="E19" s="52"/>
      <c r="F19" s="53"/>
      <c r="G19" s="19">
        <f t="shared" si="2"/>
        <v>0</v>
      </c>
      <c r="H19" s="53"/>
      <c r="I19" s="52"/>
      <c r="J19" s="20">
        <f t="shared" si="3"/>
        <v>0</v>
      </c>
      <c r="K19" s="21" t="str">
        <f t="shared" si="4"/>
        <v xml:space="preserve"> </v>
      </c>
      <c r="L19" s="22" t="str">
        <f t="shared" si="5"/>
        <v xml:space="preserve"> </v>
      </c>
      <c r="M19" s="21" t="str">
        <f t="shared" si="6"/>
        <v xml:space="preserve"> </v>
      </c>
      <c r="N19" s="54"/>
      <c r="O19" s="22" t="str">
        <f t="shared" si="7"/>
        <v xml:space="preserve"> </v>
      </c>
      <c r="P19">
        <v>13</v>
      </c>
      <c r="Q19" t="str">
        <f t="shared" si="8"/>
        <v xml:space="preserve"> </v>
      </c>
      <c r="R19">
        <f t="shared" si="9"/>
        <v>0</v>
      </c>
      <c r="S19" t="str">
        <f t="shared" si="10"/>
        <v xml:space="preserve"> </v>
      </c>
      <c r="T19" t="str">
        <f t="shared" si="11"/>
        <v xml:space="preserve"> </v>
      </c>
      <c r="U19" t="str">
        <f t="shared" si="12"/>
        <v xml:space="preserve"> </v>
      </c>
      <c r="V19" t="str">
        <f t="shared" si="13"/>
        <v xml:space="preserve"> </v>
      </c>
      <c r="W19" t="str">
        <f t="shared" si="14"/>
        <v xml:space="preserve"> </v>
      </c>
      <c r="Y19" t="str">
        <f t="shared" si="15"/>
        <v xml:space="preserve"> </v>
      </c>
      <c r="Z19">
        <f t="shared" si="16"/>
        <v>0</v>
      </c>
      <c r="AA19" t="str">
        <f t="shared" si="17"/>
        <v xml:space="preserve"> </v>
      </c>
      <c r="AB19" t="str">
        <f t="shared" si="18"/>
        <v xml:space="preserve"> </v>
      </c>
      <c r="AC19" t="str">
        <f t="shared" si="19"/>
        <v xml:space="preserve"> </v>
      </c>
      <c r="AD19" t="str">
        <f t="shared" si="20"/>
        <v xml:space="preserve"> </v>
      </c>
      <c r="AE19" t="str">
        <f t="shared" si="21"/>
        <v xml:space="preserve"> </v>
      </c>
      <c r="AG19" t="str">
        <f t="shared" si="22"/>
        <v xml:space="preserve"> </v>
      </c>
      <c r="AH19">
        <f t="shared" si="23"/>
        <v>0</v>
      </c>
      <c r="AI19" t="str">
        <f t="shared" si="24"/>
        <v xml:space="preserve"> </v>
      </c>
      <c r="AJ19" t="str">
        <f t="shared" si="25"/>
        <v xml:space="preserve"> </v>
      </c>
      <c r="AK19" t="str">
        <f t="shared" si="26"/>
        <v xml:space="preserve"> </v>
      </c>
      <c r="AL19" t="str">
        <f t="shared" si="27"/>
        <v xml:space="preserve"> </v>
      </c>
      <c r="AM19" t="str">
        <f t="shared" si="28"/>
        <v xml:space="preserve"> </v>
      </c>
      <c r="AO19" t="str">
        <f t="shared" si="29"/>
        <v xml:space="preserve"> </v>
      </c>
      <c r="AP19" t="str">
        <f t="shared" si="30"/>
        <v xml:space="preserve"> </v>
      </c>
      <c r="AQ19" t="str">
        <f t="shared" si="31"/>
        <v xml:space="preserve"> </v>
      </c>
      <c r="AR19" t="str">
        <f t="shared" si="32"/>
        <v xml:space="preserve"> </v>
      </c>
      <c r="AS19" t="str">
        <f t="shared" si="33"/>
        <v xml:space="preserve"> </v>
      </c>
      <c r="AT19" t="str">
        <f t="shared" si="34"/>
        <v xml:space="preserve"> </v>
      </c>
      <c r="AU19" t="str">
        <f t="shared" si="35"/>
        <v xml:space="preserve"> </v>
      </c>
      <c r="AW19" t="str">
        <f t="shared" si="36"/>
        <v xml:space="preserve"> </v>
      </c>
      <c r="AX19" t="str">
        <f t="shared" si="37"/>
        <v xml:space="preserve"> </v>
      </c>
      <c r="AY19" t="str">
        <f t="shared" si="38"/>
        <v xml:space="preserve"> </v>
      </c>
      <c r="AZ19" t="str">
        <f t="shared" si="39"/>
        <v xml:space="preserve"> </v>
      </c>
      <c r="BA19" t="str">
        <f t="shared" si="40"/>
        <v xml:space="preserve"> </v>
      </c>
      <c r="BB19" t="str">
        <f t="shared" si="41"/>
        <v xml:space="preserve"> </v>
      </c>
      <c r="BC19" t="str">
        <f t="shared" si="42"/>
        <v xml:space="preserve"> </v>
      </c>
      <c r="BE19" t="str">
        <f t="shared" si="43"/>
        <v xml:space="preserve"> </v>
      </c>
      <c r="BF19" t="str">
        <f t="shared" si="44"/>
        <v xml:space="preserve"> </v>
      </c>
      <c r="BG19" t="str">
        <f t="shared" si="45"/>
        <v xml:space="preserve"> </v>
      </c>
      <c r="BH19" t="str">
        <f t="shared" si="46"/>
        <v xml:space="preserve"> </v>
      </c>
      <c r="BI19" t="str">
        <f t="shared" si="47"/>
        <v xml:space="preserve"> </v>
      </c>
      <c r="BJ19" t="str">
        <f t="shared" si="48"/>
        <v xml:space="preserve"> </v>
      </c>
      <c r="BK19" t="str">
        <f t="shared" si="49"/>
        <v xml:space="preserve"> </v>
      </c>
    </row>
    <row r="20" spans="2:63" x14ac:dyDescent="0.2">
      <c r="B20" s="13">
        <f t="shared" si="0"/>
        <v>3</v>
      </c>
      <c r="C20" s="14" t="str">
        <f t="shared" si="1"/>
        <v>Mercredi</v>
      </c>
      <c r="D20" s="17">
        <v>42991</v>
      </c>
      <c r="E20" s="52">
        <v>59</v>
      </c>
      <c r="F20" s="53">
        <v>47</v>
      </c>
      <c r="G20" s="19">
        <f t="shared" si="2"/>
        <v>106</v>
      </c>
      <c r="H20" s="53">
        <v>1054</v>
      </c>
      <c r="I20" s="52">
        <v>845</v>
      </c>
      <c r="J20" s="20">
        <f t="shared" si="3"/>
        <v>1899</v>
      </c>
      <c r="K20" s="21">
        <f t="shared" si="4"/>
        <v>17.86</v>
      </c>
      <c r="L20" s="22">
        <f t="shared" si="5"/>
        <v>17.98</v>
      </c>
      <c r="M20" s="21">
        <f t="shared" si="6"/>
        <v>17.920000000000002</v>
      </c>
      <c r="N20" s="54">
        <v>12.78</v>
      </c>
      <c r="O20" s="22">
        <f t="shared" si="7"/>
        <v>5.1400000000000023</v>
      </c>
      <c r="P20">
        <v>14</v>
      </c>
      <c r="Q20" t="str">
        <f t="shared" si="8"/>
        <v xml:space="preserve"> </v>
      </c>
      <c r="R20" t="str">
        <f t="shared" si="9"/>
        <v xml:space="preserve"> </v>
      </c>
      <c r="S20">
        <f t="shared" si="10"/>
        <v>59</v>
      </c>
      <c r="T20" t="str">
        <f t="shared" si="11"/>
        <v xml:space="preserve"> </v>
      </c>
      <c r="U20" t="str">
        <f t="shared" si="12"/>
        <v xml:space="preserve"> </v>
      </c>
      <c r="V20" t="str">
        <f t="shared" si="13"/>
        <v xml:space="preserve"> </v>
      </c>
      <c r="W20" t="str">
        <f t="shared" si="14"/>
        <v xml:space="preserve"> </v>
      </c>
      <c r="Y20" t="str">
        <f t="shared" si="15"/>
        <v xml:space="preserve"> </v>
      </c>
      <c r="Z20" t="str">
        <f t="shared" si="16"/>
        <v xml:space="preserve"> </v>
      </c>
      <c r="AA20">
        <f t="shared" si="17"/>
        <v>47</v>
      </c>
      <c r="AB20" t="str">
        <f t="shared" si="18"/>
        <v xml:space="preserve"> </v>
      </c>
      <c r="AC20" t="str">
        <f t="shared" si="19"/>
        <v xml:space="preserve"> </v>
      </c>
      <c r="AD20" t="str">
        <f t="shared" si="20"/>
        <v xml:space="preserve"> </v>
      </c>
      <c r="AE20" t="str">
        <f t="shared" si="21"/>
        <v xml:space="preserve"> </v>
      </c>
      <c r="AG20" t="str">
        <f t="shared" si="22"/>
        <v xml:space="preserve"> </v>
      </c>
      <c r="AH20" t="str">
        <f t="shared" si="23"/>
        <v xml:space="preserve"> </v>
      </c>
      <c r="AI20">
        <f t="shared" si="24"/>
        <v>106</v>
      </c>
      <c r="AJ20" t="str">
        <f t="shared" si="25"/>
        <v xml:space="preserve"> </v>
      </c>
      <c r="AK20" t="str">
        <f t="shared" si="26"/>
        <v xml:space="preserve"> </v>
      </c>
      <c r="AL20" t="str">
        <f t="shared" si="27"/>
        <v xml:space="preserve"> </v>
      </c>
      <c r="AM20" t="str">
        <f t="shared" si="28"/>
        <v xml:space="preserve"> </v>
      </c>
      <c r="AO20" t="str">
        <f t="shared" si="29"/>
        <v xml:space="preserve"> </v>
      </c>
      <c r="AP20" t="str">
        <f t="shared" si="30"/>
        <v xml:space="preserve"> </v>
      </c>
      <c r="AQ20">
        <f t="shared" si="31"/>
        <v>17.86</v>
      </c>
      <c r="AR20" t="str">
        <f t="shared" si="32"/>
        <v xml:space="preserve"> </v>
      </c>
      <c r="AS20" t="str">
        <f t="shared" si="33"/>
        <v xml:space="preserve"> </v>
      </c>
      <c r="AT20" t="str">
        <f t="shared" si="34"/>
        <v xml:space="preserve"> </v>
      </c>
      <c r="AU20" t="str">
        <f t="shared" si="35"/>
        <v xml:space="preserve"> </v>
      </c>
      <c r="AW20" t="str">
        <f t="shared" si="36"/>
        <v xml:space="preserve"> </v>
      </c>
      <c r="AX20" t="str">
        <f t="shared" si="37"/>
        <v xml:space="preserve"> </v>
      </c>
      <c r="AY20">
        <f t="shared" si="38"/>
        <v>17.98</v>
      </c>
      <c r="AZ20" t="str">
        <f t="shared" si="39"/>
        <v xml:space="preserve"> </v>
      </c>
      <c r="BA20" t="str">
        <f t="shared" si="40"/>
        <v xml:space="preserve"> </v>
      </c>
      <c r="BB20" t="str">
        <f t="shared" si="41"/>
        <v xml:space="preserve"> </v>
      </c>
      <c r="BC20" t="str">
        <f t="shared" si="42"/>
        <v xml:space="preserve"> </v>
      </c>
      <c r="BE20" t="str">
        <f t="shared" si="43"/>
        <v xml:space="preserve"> </v>
      </c>
      <c r="BF20" t="str">
        <f t="shared" si="44"/>
        <v xml:space="preserve"> </v>
      </c>
      <c r="BG20">
        <f t="shared" si="45"/>
        <v>17.920000000000002</v>
      </c>
      <c r="BH20" t="str">
        <f t="shared" si="46"/>
        <v xml:space="preserve"> </v>
      </c>
      <c r="BI20" t="str">
        <f t="shared" si="47"/>
        <v xml:space="preserve"> </v>
      </c>
      <c r="BJ20" t="str">
        <f t="shared" si="48"/>
        <v xml:space="preserve"> </v>
      </c>
      <c r="BK20" t="str">
        <f t="shared" si="49"/>
        <v xml:space="preserve"> </v>
      </c>
    </row>
    <row r="21" spans="2:63" x14ac:dyDescent="0.2">
      <c r="B21" s="13">
        <f t="shared" si="0"/>
        <v>4</v>
      </c>
      <c r="C21" s="14" t="str">
        <f t="shared" si="1"/>
        <v>Jeudi</v>
      </c>
      <c r="D21" s="17">
        <v>42992</v>
      </c>
      <c r="E21" s="52">
        <v>74</v>
      </c>
      <c r="F21" s="53">
        <v>29</v>
      </c>
      <c r="G21" s="19">
        <f t="shared" si="2"/>
        <v>103</v>
      </c>
      <c r="H21" s="53">
        <v>1463</v>
      </c>
      <c r="I21" s="52">
        <v>619</v>
      </c>
      <c r="J21" s="20">
        <f t="shared" si="3"/>
        <v>2082</v>
      </c>
      <c r="K21" s="21">
        <f t="shared" si="4"/>
        <v>19.77</v>
      </c>
      <c r="L21" s="22">
        <f t="shared" si="5"/>
        <v>21.34</v>
      </c>
      <c r="M21" s="21">
        <f t="shared" si="6"/>
        <v>20.21</v>
      </c>
      <c r="N21" s="54">
        <v>13.99</v>
      </c>
      <c r="O21" s="22">
        <f t="shared" si="7"/>
        <v>6.2200000000000006</v>
      </c>
      <c r="P21">
        <v>15</v>
      </c>
      <c r="Q21" t="str">
        <f t="shared" si="8"/>
        <v xml:space="preserve"> </v>
      </c>
      <c r="R21" t="str">
        <f t="shared" si="9"/>
        <v xml:space="preserve"> </v>
      </c>
      <c r="S21" t="str">
        <f t="shared" si="10"/>
        <v xml:space="preserve"> </v>
      </c>
      <c r="T21">
        <f t="shared" si="11"/>
        <v>74</v>
      </c>
      <c r="U21" t="str">
        <f t="shared" si="12"/>
        <v xml:space="preserve"> </v>
      </c>
      <c r="V21" t="str">
        <f t="shared" si="13"/>
        <v xml:space="preserve"> </v>
      </c>
      <c r="W21" t="str">
        <f t="shared" si="14"/>
        <v xml:space="preserve"> </v>
      </c>
      <c r="Y21" t="str">
        <f t="shared" si="15"/>
        <v xml:space="preserve"> </v>
      </c>
      <c r="Z21" t="str">
        <f t="shared" si="16"/>
        <v xml:space="preserve"> </v>
      </c>
      <c r="AA21" t="str">
        <f t="shared" si="17"/>
        <v xml:space="preserve"> </v>
      </c>
      <c r="AB21">
        <f t="shared" si="18"/>
        <v>29</v>
      </c>
      <c r="AC21" t="str">
        <f t="shared" si="19"/>
        <v xml:space="preserve"> </v>
      </c>
      <c r="AD21" t="str">
        <f t="shared" si="20"/>
        <v xml:space="preserve"> </v>
      </c>
      <c r="AE21" t="str">
        <f t="shared" si="21"/>
        <v xml:space="preserve"> </v>
      </c>
      <c r="AG21" t="str">
        <f t="shared" si="22"/>
        <v xml:space="preserve"> </v>
      </c>
      <c r="AH21" t="str">
        <f t="shared" si="23"/>
        <v xml:space="preserve"> </v>
      </c>
      <c r="AI21" t="str">
        <f t="shared" si="24"/>
        <v xml:space="preserve"> </v>
      </c>
      <c r="AJ21">
        <f t="shared" si="25"/>
        <v>103</v>
      </c>
      <c r="AK21" t="str">
        <f t="shared" si="26"/>
        <v xml:space="preserve"> </v>
      </c>
      <c r="AL21" t="str">
        <f t="shared" si="27"/>
        <v xml:space="preserve"> </v>
      </c>
      <c r="AM21" t="str">
        <f t="shared" si="28"/>
        <v xml:space="preserve"> </v>
      </c>
      <c r="AO21" t="str">
        <f t="shared" si="29"/>
        <v xml:space="preserve"> </v>
      </c>
      <c r="AP21" t="str">
        <f t="shared" si="30"/>
        <v xml:space="preserve"> </v>
      </c>
      <c r="AQ21" t="str">
        <f t="shared" si="31"/>
        <v xml:space="preserve"> </v>
      </c>
      <c r="AR21">
        <f t="shared" si="32"/>
        <v>19.77</v>
      </c>
      <c r="AS21" t="str">
        <f t="shared" si="33"/>
        <v xml:space="preserve"> </v>
      </c>
      <c r="AT21" t="str">
        <f t="shared" si="34"/>
        <v xml:space="preserve"> </v>
      </c>
      <c r="AU21" t="str">
        <f t="shared" si="35"/>
        <v xml:space="preserve"> </v>
      </c>
      <c r="AW21" t="str">
        <f t="shared" si="36"/>
        <v xml:space="preserve"> </v>
      </c>
      <c r="AX21" t="str">
        <f t="shared" si="37"/>
        <v xml:space="preserve"> </v>
      </c>
      <c r="AY21" t="str">
        <f t="shared" si="38"/>
        <v xml:space="preserve"> </v>
      </c>
      <c r="AZ21">
        <f t="shared" si="39"/>
        <v>21.34</v>
      </c>
      <c r="BA21" t="str">
        <f t="shared" si="40"/>
        <v xml:space="preserve"> </v>
      </c>
      <c r="BB21" t="str">
        <f t="shared" si="41"/>
        <v xml:space="preserve"> </v>
      </c>
      <c r="BC21" t="str">
        <f t="shared" si="42"/>
        <v xml:space="preserve"> </v>
      </c>
      <c r="BE21" t="str">
        <f t="shared" si="43"/>
        <v xml:space="preserve"> </v>
      </c>
      <c r="BF21" t="str">
        <f t="shared" si="44"/>
        <v xml:space="preserve"> </v>
      </c>
      <c r="BG21" t="str">
        <f t="shared" si="45"/>
        <v xml:space="preserve"> </v>
      </c>
      <c r="BH21">
        <f t="shared" si="46"/>
        <v>20.21</v>
      </c>
      <c r="BI21" t="str">
        <f t="shared" si="47"/>
        <v xml:space="preserve"> </v>
      </c>
      <c r="BJ21" t="str">
        <f t="shared" si="48"/>
        <v xml:space="preserve"> </v>
      </c>
      <c r="BK21" t="str">
        <f t="shared" si="49"/>
        <v xml:space="preserve"> </v>
      </c>
    </row>
    <row r="22" spans="2:63" x14ac:dyDescent="0.2">
      <c r="B22" s="13">
        <f t="shared" si="0"/>
        <v>5</v>
      </c>
      <c r="C22" s="14" t="str">
        <f t="shared" si="1"/>
        <v>Vendredi</v>
      </c>
      <c r="D22" s="17">
        <v>42993</v>
      </c>
      <c r="E22" s="52">
        <v>60</v>
      </c>
      <c r="F22" s="53">
        <v>55</v>
      </c>
      <c r="G22" s="19">
        <f t="shared" si="2"/>
        <v>115</v>
      </c>
      <c r="H22" s="53">
        <v>1284</v>
      </c>
      <c r="I22" s="52">
        <v>1231</v>
      </c>
      <c r="J22" s="20">
        <f t="shared" si="3"/>
        <v>2515</v>
      </c>
      <c r="K22" s="21">
        <f t="shared" si="4"/>
        <v>21.4</v>
      </c>
      <c r="L22" s="22">
        <f t="shared" si="5"/>
        <v>22.38</v>
      </c>
      <c r="M22" s="21">
        <f t="shared" si="6"/>
        <v>21.87</v>
      </c>
      <c r="N22" s="54">
        <v>14.13</v>
      </c>
      <c r="O22" s="22">
        <f t="shared" si="7"/>
        <v>7.74</v>
      </c>
      <c r="P22">
        <v>16</v>
      </c>
      <c r="Q22" t="str">
        <f t="shared" si="8"/>
        <v xml:space="preserve"> </v>
      </c>
      <c r="R22" t="str">
        <f t="shared" si="9"/>
        <v xml:space="preserve"> </v>
      </c>
      <c r="S22" t="str">
        <f t="shared" si="10"/>
        <v xml:space="preserve"> </v>
      </c>
      <c r="T22" t="str">
        <f t="shared" si="11"/>
        <v xml:space="preserve"> </v>
      </c>
      <c r="U22">
        <f t="shared" si="12"/>
        <v>60</v>
      </c>
      <c r="V22" t="str">
        <f t="shared" si="13"/>
        <v xml:space="preserve"> </v>
      </c>
      <c r="W22" t="str">
        <f t="shared" si="14"/>
        <v xml:space="preserve"> </v>
      </c>
      <c r="Y22" t="str">
        <f t="shared" si="15"/>
        <v xml:space="preserve"> </v>
      </c>
      <c r="Z22" t="str">
        <f t="shared" si="16"/>
        <v xml:space="preserve"> </v>
      </c>
      <c r="AA22" t="str">
        <f t="shared" si="17"/>
        <v xml:space="preserve"> </v>
      </c>
      <c r="AB22" t="str">
        <f t="shared" si="18"/>
        <v xml:space="preserve"> </v>
      </c>
      <c r="AC22">
        <f t="shared" si="19"/>
        <v>55</v>
      </c>
      <c r="AD22" t="str">
        <f t="shared" si="20"/>
        <v xml:space="preserve"> </v>
      </c>
      <c r="AE22" t="str">
        <f t="shared" si="21"/>
        <v xml:space="preserve"> </v>
      </c>
      <c r="AG22" t="str">
        <f t="shared" si="22"/>
        <v xml:space="preserve"> </v>
      </c>
      <c r="AH22" t="str">
        <f t="shared" si="23"/>
        <v xml:space="preserve"> </v>
      </c>
      <c r="AI22" t="str">
        <f t="shared" si="24"/>
        <v xml:space="preserve"> </v>
      </c>
      <c r="AJ22" t="str">
        <f t="shared" si="25"/>
        <v xml:space="preserve"> </v>
      </c>
      <c r="AK22">
        <f t="shared" si="26"/>
        <v>115</v>
      </c>
      <c r="AL22" t="str">
        <f t="shared" si="27"/>
        <v xml:space="preserve"> </v>
      </c>
      <c r="AM22" t="str">
        <f t="shared" si="28"/>
        <v xml:space="preserve"> </v>
      </c>
      <c r="AO22" t="str">
        <f t="shared" si="29"/>
        <v xml:space="preserve"> </v>
      </c>
      <c r="AP22" t="str">
        <f t="shared" si="30"/>
        <v xml:space="preserve"> </v>
      </c>
      <c r="AQ22" t="str">
        <f t="shared" si="31"/>
        <v xml:space="preserve"> </v>
      </c>
      <c r="AR22" t="str">
        <f t="shared" si="32"/>
        <v xml:space="preserve"> </v>
      </c>
      <c r="AS22">
        <f t="shared" si="33"/>
        <v>21.4</v>
      </c>
      <c r="AT22" t="str">
        <f t="shared" si="34"/>
        <v xml:space="preserve"> </v>
      </c>
      <c r="AU22" t="str">
        <f t="shared" si="35"/>
        <v xml:space="preserve"> </v>
      </c>
      <c r="AW22" t="str">
        <f t="shared" si="36"/>
        <v xml:space="preserve"> </v>
      </c>
      <c r="AX22" t="str">
        <f t="shared" si="37"/>
        <v xml:space="preserve"> </v>
      </c>
      <c r="AY22" t="str">
        <f t="shared" si="38"/>
        <v xml:space="preserve"> </v>
      </c>
      <c r="AZ22" t="str">
        <f t="shared" si="39"/>
        <v xml:space="preserve"> </v>
      </c>
      <c r="BA22">
        <f t="shared" si="40"/>
        <v>22.38</v>
      </c>
      <c r="BB22" t="str">
        <f t="shared" si="41"/>
        <v xml:space="preserve"> </v>
      </c>
      <c r="BC22" t="str">
        <f t="shared" si="42"/>
        <v xml:space="preserve"> </v>
      </c>
      <c r="BE22" t="str">
        <f t="shared" si="43"/>
        <v xml:space="preserve"> </v>
      </c>
      <c r="BF22" t="str">
        <f t="shared" si="44"/>
        <v xml:space="preserve"> </v>
      </c>
      <c r="BG22" t="str">
        <f t="shared" si="45"/>
        <v xml:space="preserve"> </v>
      </c>
      <c r="BH22" t="str">
        <f t="shared" si="46"/>
        <v xml:space="preserve"> </v>
      </c>
      <c r="BI22">
        <f t="shared" si="47"/>
        <v>21.87</v>
      </c>
      <c r="BJ22" t="str">
        <f t="shared" si="48"/>
        <v xml:space="preserve"> </v>
      </c>
      <c r="BK22" t="str">
        <f t="shared" si="49"/>
        <v xml:space="preserve"> </v>
      </c>
    </row>
    <row r="23" spans="2:63" x14ac:dyDescent="0.2">
      <c r="B23" s="13">
        <f t="shared" si="0"/>
        <v>6</v>
      </c>
      <c r="C23" s="14" t="str">
        <f t="shared" si="1"/>
        <v>Samedi</v>
      </c>
      <c r="D23" s="17">
        <v>42994</v>
      </c>
      <c r="E23" s="52">
        <v>79</v>
      </c>
      <c r="F23" s="53">
        <v>56</v>
      </c>
      <c r="G23" s="19">
        <f t="shared" si="2"/>
        <v>135</v>
      </c>
      <c r="H23" s="53">
        <v>1387</v>
      </c>
      <c r="I23" s="52">
        <v>1234</v>
      </c>
      <c r="J23" s="20">
        <f t="shared" si="3"/>
        <v>2621</v>
      </c>
      <c r="K23" s="21">
        <f t="shared" si="4"/>
        <v>17.559999999999999</v>
      </c>
      <c r="L23" s="22">
        <f t="shared" si="5"/>
        <v>22.04</v>
      </c>
      <c r="M23" s="21">
        <f t="shared" si="6"/>
        <v>19.41</v>
      </c>
      <c r="N23" s="54">
        <v>14.99</v>
      </c>
      <c r="O23" s="22">
        <f t="shared" si="7"/>
        <v>4.42</v>
      </c>
      <c r="P23">
        <v>17</v>
      </c>
      <c r="Q23" t="str">
        <f t="shared" si="8"/>
        <v xml:space="preserve"> </v>
      </c>
      <c r="R23" t="str">
        <f t="shared" si="9"/>
        <v xml:space="preserve"> </v>
      </c>
      <c r="S23" t="str">
        <f t="shared" si="10"/>
        <v xml:space="preserve"> </v>
      </c>
      <c r="T23" t="str">
        <f t="shared" si="11"/>
        <v xml:space="preserve"> </v>
      </c>
      <c r="U23" t="str">
        <f t="shared" si="12"/>
        <v xml:space="preserve"> </v>
      </c>
      <c r="V23">
        <f t="shared" si="13"/>
        <v>79</v>
      </c>
      <c r="W23" t="str">
        <f t="shared" si="14"/>
        <v xml:space="preserve"> </v>
      </c>
      <c r="Y23" t="str">
        <f t="shared" si="15"/>
        <v xml:space="preserve"> </v>
      </c>
      <c r="Z23" t="str">
        <f t="shared" si="16"/>
        <v xml:space="preserve"> </v>
      </c>
      <c r="AA23" t="str">
        <f t="shared" si="17"/>
        <v xml:space="preserve"> </v>
      </c>
      <c r="AB23" t="str">
        <f t="shared" si="18"/>
        <v xml:space="preserve"> </v>
      </c>
      <c r="AC23" t="str">
        <f t="shared" si="19"/>
        <v xml:space="preserve"> </v>
      </c>
      <c r="AD23">
        <f t="shared" si="20"/>
        <v>56</v>
      </c>
      <c r="AE23" t="str">
        <f t="shared" si="21"/>
        <v xml:space="preserve"> </v>
      </c>
      <c r="AG23" t="str">
        <f t="shared" si="22"/>
        <v xml:space="preserve"> </v>
      </c>
      <c r="AH23" t="str">
        <f t="shared" si="23"/>
        <v xml:space="preserve"> </v>
      </c>
      <c r="AI23" t="str">
        <f t="shared" si="24"/>
        <v xml:space="preserve"> </v>
      </c>
      <c r="AJ23" t="str">
        <f t="shared" si="25"/>
        <v xml:space="preserve"> </v>
      </c>
      <c r="AK23" t="str">
        <f t="shared" si="26"/>
        <v xml:space="preserve"> </v>
      </c>
      <c r="AL23">
        <f t="shared" si="27"/>
        <v>135</v>
      </c>
      <c r="AM23" t="str">
        <f t="shared" si="28"/>
        <v xml:space="preserve"> </v>
      </c>
      <c r="AO23" t="str">
        <f t="shared" si="29"/>
        <v xml:space="preserve"> </v>
      </c>
      <c r="AP23" t="str">
        <f t="shared" si="30"/>
        <v xml:space="preserve"> </v>
      </c>
      <c r="AQ23" t="str">
        <f t="shared" si="31"/>
        <v xml:space="preserve"> </v>
      </c>
      <c r="AR23" t="str">
        <f t="shared" si="32"/>
        <v xml:space="preserve"> </v>
      </c>
      <c r="AS23" t="str">
        <f t="shared" si="33"/>
        <v xml:space="preserve"> </v>
      </c>
      <c r="AT23">
        <f t="shared" si="34"/>
        <v>17.559999999999999</v>
      </c>
      <c r="AU23" t="str">
        <f t="shared" si="35"/>
        <v xml:space="preserve"> </v>
      </c>
      <c r="AW23" t="str">
        <f t="shared" si="36"/>
        <v xml:space="preserve"> </v>
      </c>
      <c r="AX23" t="str">
        <f t="shared" si="37"/>
        <v xml:space="preserve"> </v>
      </c>
      <c r="AY23" t="str">
        <f t="shared" si="38"/>
        <v xml:space="preserve"> </v>
      </c>
      <c r="AZ23" t="str">
        <f t="shared" si="39"/>
        <v xml:space="preserve"> </v>
      </c>
      <c r="BA23" t="str">
        <f t="shared" si="40"/>
        <v xml:space="preserve"> </v>
      </c>
      <c r="BB23">
        <f t="shared" si="41"/>
        <v>22.04</v>
      </c>
      <c r="BC23" t="str">
        <f t="shared" si="42"/>
        <v xml:space="preserve"> </v>
      </c>
      <c r="BE23" t="str">
        <f t="shared" si="43"/>
        <v xml:space="preserve"> </v>
      </c>
      <c r="BF23" t="str">
        <f t="shared" si="44"/>
        <v xml:space="preserve"> </v>
      </c>
      <c r="BG23" t="str">
        <f t="shared" si="45"/>
        <v xml:space="preserve"> </v>
      </c>
      <c r="BH23" t="str">
        <f t="shared" si="46"/>
        <v xml:space="preserve"> </v>
      </c>
      <c r="BI23" t="str">
        <f t="shared" si="47"/>
        <v xml:space="preserve"> </v>
      </c>
      <c r="BJ23">
        <f t="shared" si="48"/>
        <v>19.41</v>
      </c>
      <c r="BK23" t="str">
        <f t="shared" si="49"/>
        <v xml:space="preserve"> </v>
      </c>
    </row>
    <row r="24" spans="2:63" x14ac:dyDescent="0.2">
      <c r="B24" s="13">
        <f t="shared" si="0"/>
        <v>7</v>
      </c>
      <c r="C24" s="14" t="str">
        <f t="shared" si="1"/>
        <v>Dimanche</v>
      </c>
      <c r="D24" s="17">
        <v>42995</v>
      </c>
      <c r="E24" s="52">
        <v>44</v>
      </c>
      <c r="F24" s="53">
        <v>114</v>
      </c>
      <c r="G24" s="19">
        <f t="shared" si="2"/>
        <v>158</v>
      </c>
      <c r="H24" s="53">
        <v>956</v>
      </c>
      <c r="I24" s="52">
        <v>2945</v>
      </c>
      <c r="J24" s="20">
        <f t="shared" si="3"/>
        <v>3901</v>
      </c>
      <c r="K24" s="21">
        <f t="shared" si="4"/>
        <v>21.73</v>
      </c>
      <c r="L24" s="22">
        <f t="shared" si="5"/>
        <v>25.83</v>
      </c>
      <c r="M24" s="21">
        <f t="shared" si="6"/>
        <v>24.69</v>
      </c>
      <c r="N24" s="54">
        <v>19.559999999999999</v>
      </c>
      <c r="O24" s="22">
        <f t="shared" si="7"/>
        <v>5.1300000000000026</v>
      </c>
      <c r="P24">
        <v>18</v>
      </c>
      <c r="Q24" t="str">
        <f t="shared" si="8"/>
        <v xml:space="preserve"> </v>
      </c>
      <c r="R24" t="str">
        <f t="shared" si="9"/>
        <v xml:space="preserve"> </v>
      </c>
      <c r="S24" t="str">
        <f t="shared" si="10"/>
        <v xml:space="preserve"> </v>
      </c>
      <c r="T24" t="str">
        <f t="shared" si="11"/>
        <v xml:space="preserve"> </v>
      </c>
      <c r="U24" t="str">
        <f t="shared" si="12"/>
        <v xml:space="preserve"> </v>
      </c>
      <c r="V24" t="str">
        <f t="shared" si="13"/>
        <v xml:space="preserve"> </v>
      </c>
      <c r="W24">
        <f t="shared" si="14"/>
        <v>44</v>
      </c>
      <c r="Y24" t="str">
        <f t="shared" si="15"/>
        <v xml:space="preserve"> </v>
      </c>
      <c r="Z24" t="str">
        <f t="shared" si="16"/>
        <v xml:space="preserve"> </v>
      </c>
      <c r="AA24" t="str">
        <f t="shared" si="17"/>
        <v xml:space="preserve"> </v>
      </c>
      <c r="AB24" t="str">
        <f t="shared" si="18"/>
        <v xml:space="preserve"> </v>
      </c>
      <c r="AC24" t="str">
        <f t="shared" si="19"/>
        <v xml:space="preserve"> </v>
      </c>
      <c r="AD24" t="str">
        <f t="shared" si="20"/>
        <v xml:space="preserve"> </v>
      </c>
      <c r="AE24">
        <f t="shared" si="21"/>
        <v>114</v>
      </c>
      <c r="AG24" t="str">
        <f t="shared" si="22"/>
        <v xml:space="preserve"> </v>
      </c>
      <c r="AH24" t="str">
        <f t="shared" si="23"/>
        <v xml:space="preserve"> </v>
      </c>
      <c r="AI24" t="str">
        <f t="shared" si="24"/>
        <v xml:space="preserve"> </v>
      </c>
      <c r="AJ24" t="str">
        <f t="shared" si="25"/>
        <v xml:space="preserve"> </v>
      </c>
      <c r="AK24" t="str">
        <f t="shared" si="26"/>
        <v xml:space="preserve"> </v>
      </c>
      <c r="AL24" t="str">
        <f t="shared" si="27"/>
        <v xml:space="preserve"> </v>
      </c>
      <c r="AM24">
        <f t="shared" si="28"/>
        <v>158</v>
      </c>
      <c r="AO24" t="str">
        <f t="shared" si="29"/>
        <v xml:space="preserve"> </v>
      </c>
      <c r="AP24" t="str">
        <f t="shared" si="30"/>
        <v xml:space="preserve"> </v>
      </c>
      <c r="AQ24" t="str">
        <f t="shared" si="31"/>
        <v xml:space="preserve"> </v>
      </c>
      <c r="AR24" t="str">
        <f t="shared" si="32"/>
        <v xml:space="preserve"> </v>
      </c>
      <c r="AS24" t="str">
        <f t="shared" si="33"/>
        <v xml:space="preserve"> </v>
      </c>
      <c r="AT24" t="str">
        <f t="shared" si="34"/>
        <v xml:space="preserve"> </v>
      </c>
      <c r="AU24">
        <f t="shared" si="35"/>
        <v>21.73</v>
      </c>
      <c r="AW24" t="str">
        <f t="shared" si="36"/>
        <v xml:space="preserve"> </v>
      </c>
      <c r="AX24" t="str">
        <f t="shared" si="37"/>
        <v xml:space="preserve"> </v>
      </c>
      <c r="AY24" t="str">
        <f t="shared" si="38"/>
        <v xml:space="preserve"> </v>
      </c>
      <c r="AZ24" t="str">
        <f t="shared" si="39"/>
        <v xml:space="preserve"> </v>
      </c>
      <c r="BA24" t="str">
        <f t="shared" si="40"/>
        <v xml:space="preserve"> </v>
      </c>
      <c r="BB24" t="str">
        <f t="shared" si="41"/>
        <v xml:space="preserve"> </v>
      </c>
      <c r="BC24">
        <f t="shared" si="42"/>
        <v>25.83</v>
      </c>
      <c r="BE24" t="str">
        <f t="shared" si="43"/>
        <v xml:space="preserve"> </v>
      </c>
      <c r="BF24" t="str">
        <f t="shared" si="44"/>
        <v xml:space="preserve"> </v>
      </c>
      <c r="BG24" t="str">
        <f t="shared" si="45"/>
        <v xml:space="preserve"> </v>
      </c>
      <c r="BH24" t="str">
        <f t="shared" si="46"/>
        <v xml:space="preserve"> </v>
      </c>
      <c r="BI24" t="str">
        <f t="shared" si="47"/>
        <v xml:space="preserve"> </v>
      </c>
      <c r="BJ24" t="str">
        <f t="shared" si="48"/>
        <v xml:space="preserve"> </v>
      </c>
      <c r="BK24">
        <f t="shared" si="49"/>
        <v>24.69</v>
      </c>
    </row>
    <row r="25" spans="2:63" x14ac:dyDescent="0.2">
      <c r="B25" s="13">
        <f t="shared" si="0"/>
        <v>1</v>
      </c>
      <c r="C25" s="14" t="str">
        <f t="shared" si="1"/>
        <v>Lundi</v>
      </c>
      <c r="D25" s="17">
        <v>42996</v>
      </c>
      <c r="E25" s="52"/>
      <c r="F25" s="53">
        <v>125</v>
      </c>
      <c r="G25" s="19">
        <f t="shared" si="2"/>
        <v>125</v>
      </c>
      <c r="H25" s="53"/>
      <c r="I25" s="52">
        <v>3176</v>
      </c>
      <c r="J25" s="20">
        <f t="shared" si="3"/>
        <v>3176</v>
      </c>
      <c r="K25" s="21" t="str">
        <f t="shared" si="4"/>
        <v xml:space="preserve"> </v>
      </c>
      <c r="L25" s="22">
        <f t="shared" si="5"/>
        <v>25.41</v>
      </c>
      <c r="M25" s="21">
        <f t="shared" si="6"/>
        <v>25.41</v>
      </c>
      <c r="N25" s="54">
        <v>19.43</v>
      </c>
      <c r="O25" s="22">
        <f t="shared" si="7"/>
        <v>5.98</v>
      </c>
      <c r="P25">
        <v>19</v>
      </c>
      <c r="Q25">
        <f t="shared" si="8"/>
        <v>0</v>
      </c>
      <c r="R25" t="str">
        <f t="shared" si="9"/>
        <v xml:space="preserve"> </v>
      </c>
      <c r="S25" t="str">
        <f t="shared" si="10"/>
        <v xml:space="preserve"> </v>
      </c>
      <c r="T25" t="str">
        <f t="shared" si="11"/>
        <v xml:space="preserve"> </v>
      </c>
      <c r="U25" t="str">
        <f t="shared" si="12"/>
        <v xml:space="preserve"> </v>
      </c>
      <c r="V25" t="str">
        <f t="shared" si="13"/>
        <v xml:space="preserve"> </v>
      </c>
      <c r="W25" t="str">
        <f t="shared" si="14"/>
        <v xml:space="preserve"> </v>
      </c>
      <c r="Y25">
        <f t="shared" si="15"/>
        <v>125</v>
      </c>
      <c r="Z25" t="str">
        <f t="shared" si="16"/>
        <v xml:space="preserve"> </v>
      </c>
      <c r="AA25" t="str">
        <f t="shared" si="17"/>
        <v xml:space="preserve"> </v>
      </c>
      <c r="AB25" t="str">
        <f t="shared" si="18"/>
        <v xml:space="preserve"> </v>
      </c>
      <c r="AC25" t="str">
        <f t="shared" si="19"/>
        <v xml:space="preserve"> </v>
      </c>
      <c r="AD25" t="str">
        <f t="shared" si="20"/>
        <v xml:space="preserve"> </v>
      </c>
      <c r="AE25" t="str">
        <f t="shared" si="21"/>
        <v xml:space="preserve"> </v>
      </c>
      <c r="AG25">
        <f t="shared" si="22"/>
        <v>125</v>
      </c>
      <c r="AH25" t="str">
        <f t="shared" si="23"/>
        <v xml:space="preserve"> </v>
      </c>
      <c r="AI25" t="str">
        <f t="shared" si="24"/>
        <v xml:space="preserve"> </v>
      </c>
      <c r="AJ25" t="str">
        <f t="shared" si="25"/>
        <v xml:space="preserve"> </v>
      </c>
      <c r="AK25" t="str">
        <f t="shared" si="26"/>
        <v xml:space="preserve"> </v>
      </c>
      <c r="AL25" t="str">
        <f t="shared" si="27"/>
        <v xml:space="preserve"> </v>
      </c>
      <c r="AM25" t="str">
        <f t="shared" si="28"/>
        <v xml:space="preserve"> </v>
      </c>
      <c r="AO25" t="str">
        <f t="shared" si="29"/>
        <v xml:space="preserve"> </v>
      </c>
      <c r="AP25" t="str">
        <f t="shared" si="30"/>
        <v xml:space="preserve"> </v>
      </c>
      <c r="AQ25" t="str">
        <f t="shared" si="31"/>
        <v xml:space="preserve"> </v>
      </c>
      <c r="AR25" t="str">
        <f t="shared" si="32"/>
        <v xml:space="preserve"> </v>
      </c>
      <c r="AS25" t="str">
        <f t="shared" si="33"/>
        <v xml:space="preserve"> </v>
      </c>
      <c r="AT25" t="str">
        <f t="shared" si="34"/>
        <v xml:space="preserve"> </v>
      </c>
      <c r="AU25" t="str">
        <f t="shared" si="35"/>
        <v xml:space="preserve"> </v>
      </c>
      <c r="AW25">
        <f t="shared" si="36"/>
        <v>25.41</v>
      </c>
      <c r="AX25" t="str">
        <f t="shared" si="37"/>
        <v xml:space="preserve"> </v>
      </c>
      <c r="AY25" t="str">
        <f t="shared" si="38"/>
        <v xml:space="preserve"> </v>
      </c>
      <c r="AZ25" t="str">
        <f t="shared" si="39"/>
        <v xml:space="preserve"> </v>
      </c>
      <c r="BA25" t="str">
        <f t="shared" si="40"/>
        <v xml:space="preserve"> </v>
      </c>
      <c r="BB25" t="str">
        <f t="shared" si="41"/>
        <v xml:space="preserve"> </v>
      </c>
      <c r="BC25" t="str">
        <f t="shared" si="42"/>
        <v xml:space="preserve"> </v>
      </c>
      <c r="BE25">
        <f t="shared" si="43"/>
        <v>25.41</v>
      </c>
      <c r="BF25" t="str">
        <f t="shared" si="44"/>
        <v xml:space="preserve"> </v>
      </c>
      <c r="BG25" t="str">
        <f t="shared" si="45"/>
        <v xml:space="preserve"> </v>
      </c>
      <c r="BH25" t="str">
        <f t="shared" si="46"/>
        <v xml:space="preserve"> </v>
      </c>
      <c r="BI25" t="str">
        <f t="shared" si="47"/>
        <v xml:space="preserve"> </v>
      </c>
      <c r="BJ25" t="str">
        <f t="shared" si="48"/>
        <v xml:space="preserve"> </v>
      </c>
      <c r="BK25" t="str">
        <f t="shared" si="49"/>
        <v xml:space="preserve"> </v>
      </c>
    </row>
    <row r="26" spans="2:63" x14ac:dyDescent="0.2">
      <c r="B26" s="13">
        <f t="shared" si="0"/>
        <v>2</v>
      </c>
      <c r="C26" s="14" t="str">
        <f t="shared" si="1"/>
        <v>Mardi</v>
      </c>
      <c r="D26" s="17">
        <v>42997</v>
      </c>
      <c r="E26" s="52"/>
      <c r="F26" s="53"/>
      <c r="G26" s="19">
        <f t="shared" si="2"/>
        <v>0</v>
      </c>
      <c r="H26" s="53"/>
      <c r="I26" s="52"/>
      <c r="J26" s="20">
        <f t="shared" si="3"/>
        <v>0</v>
      </c>
      <c r="K26" s="21" t="str">
        <f t="shared" si="4"/>
        <v xml:space="preserve"> </v>
      </c>
      <c r="L26" s="22" t="str">
        <f t="shared" si="5"/>
        <v xml:space="preserve"> </v>
      </c>
      <c r="M26" s="21" t="str">
        <f t="shared" si="6"/>
        <v xml:space="preserve"> </v>
      </c>
      <c r="N26" s="54"/>
      <c r="O26" s="22" t="str">
        <f t="shared" si="7"/>
        <v xml:space="preserve"> </v>
      </c>
      <c r="P26">
        <v>20</v>
      </c>
      <c r="Q26" t="str">
        <f t="shared" si="8"/>
        <v xml:space="preserve"> </v>
      </c>
      <c r="R26">
        <f t="shared" si="9"/>
        <v>0</v>
      </c>
      <c r="S26" t="str">
        <f t="shared" si="10"/>
        <v xml:space="preserve"> </v>
      </c>
      <c r="T26" t="str">
        <f t="shared" si="11"/>
        <v xml:space="preserve"> </v>
      </c>
      <c r="U26" t="str">
        <f t="shared" si="12"/>
        <v xml:space="preserve"> </v>
      </c>
      <c r="V26" t="str">
        <f t="shared" si="13"/>
        <v xml:space="preserve"> </v>
      </c>
      <c r="W26" t="str">
        <f t="shared" si="14"/>
        <v xml:space="preserve"> </v>
      </c>
      <c r="Y26" t="str">
        <f t="shared" si="15"/>
        <v xml:space="preserve"> </v>
      </c>
      <c r="Z26">
        <f t="shared" si="16"/>
        <v>0</v>
      </c>
      <c r="AA26" t="str">
        <f t="shared" si="17"/>
        <v xml:space="preserve"> </v>
      </c>
      <c r="AB26" t="str">
        <f t="shared" si="18"/>
        <v xml:space="preserve"> </v>
      </c>
      <c r="AC26" t="str">
        <f t="shared" si="19"/>
        <v xml:space="preserve"> </v>
      </c>
      <c r="AD26" t="str">
        <f t="shared" si="20"/>
        <v xml:space="preserve"> </v>
      </c>
      <c r="AE26" t="str">
        <f t="shared" si="21"/>
        <v xml:space="preserve"> </v>
      </c>
      <c r="AG26" t="str">
        <f t="shared" si="22"/>
        <v xml:space="preserve"> </v>
      </c>
      <c r="AH26">
        <f t="shared" si="23"/>
        <v>0</v>
      </c>
      <c r="AI26" t="str">
        <f t="shared" si="24"/>
        <v xml:space="preserve"> </v>
      </c>
      <c r="AJ26" t="str">
        <f t="shared" si="25"/>
        <v xml:space="preserve"> </v>
      </c>
      <c r="AK26" t="str">
        <f t="shared" si="26"/>
        <v xml:space="preserve"> </v>
      </c>
      <c r="AL26" t="str">
        <f t="shared" si="27"/>
        <v xml:space="preserve"> </v>
      </c>
      <c r="AM26" t="str">
        <f t="shared" si="28"/>
        <v xml:space="preserve"> </v>
      </c>
      <c r="AO26" t="str">
        <f t="shared" si="29"/>
        <v xml:space="preserve"> </v>
      </c>
      <c r="AP26" t="str">
        <f t="shared" si="30"/>
        <v xml:space="preserve"> </v>
      </c>
      <c r="AQ26" t="str">
        <f t="shared" si="31"/>
        <v xml:space="preserve"> </v>
      </c>
      <c r="AR26" t="str">
        <f t="shared" si="32"/>
        <v xml:space="preserve"> </v>
      </c>
      <c r="AS26" t="str">
        <f t="shared" si="33"/>
        <v xml:space="preserve"> </v>
      </c>
      <c r="AT26" t="str">
        <f t="shared" si="34"/>
        <v xml:space="preserve"> </v>
      </c>
      <c r="AU26" t="str">
        <f t="shared" si="35"/>
        <v xml:space="preserve"> </v>
      </c>
      <c r="AW26" t="str">
        <f t="shared" si="36"/>
        <v xml:space="preserve"> </v>
      </c>
      <c r="AX26" t="str">
        <f t="shared" si="37"/>
        <v xml:space="preserve"> </v>
      </c>
      <c r="AY26" t="str">
        <f t="shared" si="38"/>
        <v xml:space="preserve"> </v>
      </c>
      <c r="AZ26" t="str">
        <f t="shared" si="39"/>
        <v xml:space="preserve"> </v>
      </c>
      <c r="BA26" t="str">
        <f t="shared" si="40"/>
        <v xml:space="preserve"> </v>
      </c>
      <c r="BB26" t="str">
        <f t="shared" si="41"/>
        <v xml:space="preserve"> </v>
      </c>
      <c r="BC26" t="str">
        <f t="shared" si="42"/>
        <v xml:space="preserve"> </v>
      </c>
      <c r="BE26" t="str">
        <f t="shared" si="43"/>
        <v xml:space="preserve"> </v>
      </c>
      <c r="BF26" t="str">
        <f t="shared" si="44"/>
        <v xml:space="preserve"> </v>
      </c>
      <c r="BG26" t="str">
        <f t="shared" si="45"/>
        <v xml:space="preserve"> </v>
      </c>
      <c r="BH26" t="str">
        <f t="shared" si="46"/>
        <v xml:space="preserve"> </v>
      </c>
      <c r="BI26" t="str">
        <f t="shared" si="47"/>
        <v xml:space="preserve"> </v>
      </c>
      <c r="BJ26" t="str">
        <f t="shared" si="48"/>
        <v xml:space="preserve"> </v>
      </c>
      <c r="BK26" t="str">
        <f t="shared" si="49"/>
        <v xml:space="preserve"> </v>
      </c>
    </row>
    <row r="27" spans="2:63" x14ac:dyDescent="0.2">
      <c r="B27" s="13">
        <f t="shared" si="0"/>
        <v>3</v>
      </c>
      <c r="C27" s="14" t="str">
        <f t="shared" si="1"/>
        <v>Mercredi</v>
      </c>
      <c r="D27" s="17">
        <v>42998</v>
      </c>
      <c r="E27" s="52">
        <v>51</v>
      </c>
      <c r="F27" s="53">
        <v>45</v>
      </c>
      <c r="G27" s="19">
        <f t="shared" si="2"/>
        <v>96</v>
      </c>
      <c r="H27" s="53">
        <v>1056</v>
      </c>
      <c r="I27" s="52">
        <v>867</v>
      </c>
      <c r="J27" s="20">
        <f t="shared" si="3"/>
        <v>1923</v>
      </c>
      <c r="K27" s="21">
        <f t="shared" si="4"/>
        <v>20.71</v>
      </c>
      <c r="L27" s="22">
        <f t="shared" si="5"/>
        <v>19.27</v>
      </c>
      <c r="M27" s="21">
        <f t="shared" si="6"/>
        <v>20.03</v>
      </c>
      <c r="N27" s="54">
        <v>14.41</v>
      </c>
      <c r="O27" s="22">
        <f t="shared" si="7"/>
        <v>5.620000000000001</v>
      </c>
      <c r="P27">
        <v>21</v>
      </c>
      <c r="Q27" t="str">
        <f t="shared" si="8"/>
        <v xml:space="preserve"> </v>
      </c>
      <c r="R27" t="str">
        <f t="shared" si="9"/>
        <v xml:space="preserve"> </v>
      </c>
      <c r="S27">
        <f t="shared" si="10"/>
        <v>51</v>
      </c>
      <c r="T27" t="str">
        <f t="shared" si="11"/>
        <v xml:space="preserve"> </v>
      </c>
      <c r="U27" t="str">
        <f t="shared" si="12"/>
        <v xml:space="preserve"> </v>
      </c>
      <c r="V27" t="str">
        <f t="shared" si="13"/>
        <v xml:space="preserve"> </v>
      </c>
      <c r="W27" t="str">
        <f t="shared" si="14"/>
        <v xml:space="preserve"> </v>
      </c>
      <c r="Y27" t="str">
        <f t="shared" si="15"/>
        <v xml:space="preserve"> </v>
      </c>
      <c r="Z27" t="str">
        <f t="shared" si="16"/>
        <v xml:space="preserve"> </v>
      </c>
      <c r="AA27">
        <f t="shared" si="17"/>
        <v>45</v>
      </c>
      <c r="AB27" t="str">
        <f t="shared" si="18"/>
        <v xml:space="preserve"> </v>
      </c>
      <c r="AC27" t="str">
        <f t="shared" si="19"/>
        <v xml:space="preserve"> </v>
      </c>
      <c r="AD27" t="str">
        <f t="shared" si="20"/>
        <v xml:space="preserve"> </v>
      </c>
      <c r="AE27" t="str">
        <f t="shared" si="21"/>
        <v xml:space="preserve"> </v>
      </c>
      <c r="AG27" t="str">
        <f t="shared" si="22"/>
        <v xml:space="preserve"> </v>
      </c>
      <c r="AH27" t="str">
        <f t="shared" si="23"/>
        <v xml:space="preserve"> </v>
      </c>
      <c r="AI27">
        <f t="shared" si="24"/>
        <v>96</v>
      </c>
      <c r="AJ27" t="str">
        <f t="shared" si="25"/>
        <v xml:space="preserve"> </v>
      </c>
      <c r="AK27" t="str">
        <f t="shared" si="26"/>
        <v xml:space="preserve"> </v>
      </c>
      <c r="AL27" t="str">
        <f t="shared" si="27"/>
        <v xml:space="preserve"> </v>
      </c>
      <c r="AM27" t="str">
        <f t="shared" si="28"/>
        <v xml:space="preserve"> </v>
      </c>
      <c r="AO27" t="str">
        <f t="shared" si="29"/>
        <v xml:space="preserve"> </v>
      </c>
      <c r="AP27" t="str">
        <f t="shared" si="30"/>
        <v xml:space="preserve"> </v>
      </c>
      <c r="AQ27">
        <f t="shared" si="31"/>
        <v>20.71</v>
      </c>
      <c r="AR27" t="str">
        <f t="shared" si="32"/>
        <v xml:space="preserve"> </v>
      </c>
      <c r="AS27" t="str">
        <f t="shared" si="33"/>
        <v xml:space="preserve"> </v>
      </c>
      <c r="AT27" t="str">
        <f t="shared" si="34"/>
        <v xml:space="preserve"> </v>
      </c>
      <c r="AU27" t="str">
        <f t="shared" si="35"/>
        <v xml:space="preserve"> </v>
      </c>
      <c r="AW27" t="str">
        <f t="shared" si="36"/>
        <v xml:space="preserve"> </v>
      </c>
      <c r="AX27" t="str">
        <f t="shared" si="37"/>
        <v xml:space="preserve"> </v>
      </c>
      <c r="AY27">
        <f t="shared" si="38"/>
        <v>19.27</v>
      </c>
      <c r="AZ27" t="str">
        <f t="shared" si="39"/>
        <v xml:space="preserve"> </v>
      </c>
      <c r="BA27" t="str">
        <f t="shared" si="40"/>
        <v xml:space="preserve"> </v>
      </c>
      <c r="BB27" t="str">
        <f t="shared" si="41"/>
        <v xml:space="preserve"> </v>
      </c>
      <c r="BC27" t="str">
        <f t="shared" si="42"/>
        <v xml:space="preserve"> </v>
      </c>
      <c r="BE27" t="str">
        <f t="shared" si="43"/>
        <v xml:space="preserve"> </v>
      </c>
      <c r="BF27" t="str">
        <f t="shared" si="44"/>
        <v xml:space="preserve"> </v>
      </c>
      <c r="BG27">
        <f t="shared" si="45"/>
        <v>20.03</v>
      </c>
      <c r="BH27" t="str">
        <f t="shared" si="46"/>
        <v xml:space="preserve"> </v>
      </c>
      <c r="BI27" t="str">
        <f t="shared" si="47"/>
        <v xml:space="preserve"> </v>
      </c>
      <c r="BJ27" t="str">
        <f t="shared" si="48"/>
        <v xml:space="preserve"> </v>
      </c>
      <c r="BK27" t="str">
        <f t="shared" si="49"/>
        <v xml:space="preserve"> </v>
      </c>
    </row>
    <row r="28" spans="2:63" x14ac:dyDescent="0.2">
      <c r="B28" s="13">
        <f t="shared" si="0"/>
        <v>4</v>
      </c>
      <c r="C28" s="14" t="str">
        <f t="shared" si="1"/>
        <v>Jeudi</v>
      </c>
      <c r="D28" s="17">
        <v>42999</v>
      </c>
      <c r="E28" s="52">
        <v>69</v>
      </c>
      <c r="F28" s="53">
        <v>32</v>
      </c>
      <c r="G28" s="19">
        <f t="shared" si="2"/>
        <v>101</v>
      </c>
      <c r="H28" s="53">
        <v>1367</v>
      </c>
      <c r="I28" s="52">
        <v>732</v>
      </c>
      <c r="J28" s="20">
        <f t="shared" si="3"/>
        <v>2099</v>
      </c>
      <c r="K28" s="21">
        <f t="shared" si="4"/>
        <v>19.809999999999999</v>
      </c>
      <c r="L28" s="22">
        <f t="shared" si="5"/>
        <v>22.88</v>
      </c>
      <c r="M28" s="21">
        <f t="shared" si="6"/>
        <v>20.78</v>
      </c>
      <c r="N28" s="54">
        <v>14.87</v>
      </c>
      <c r="O28" s="22">
        <f t="shared" si="7"/>
        <v>5.9100000000000019</v>
      </c>
      <c r="P28">
        <v>22</v>
      </c>
      <c r="Q28" t="str">
        <f t="shared" si="8"/>
        <v xml:space="preserve"> </v>
      </c>
      <c r="R28" t="str">
        <f t="shared" si="9"/>
        <v xml:space="preserve"> </v>
      </c>
      <c r="S28" t="str">
        <f t="shared" si="10"/>
        <v xml:space="preserve"> </v>
      </c>
      <c r="T28">
        <f t="shared" si="11"/>
        <v>69</v>
      </c>
      <c r="U28" t="str">
        <f t="shared" si="12"/>
        <v xml:space="preserve"> </v>
      </c>
      <c r="V28" t="str">
        <f t="shared" si="13"/>
        <v xml:space="preserve"> </v>
      </c>
      <c r="W28" t="str">
        <f t="shared" si="14"/>
        <v xml:space="preserve"> </v>
      </c>
      <c r="Y28" t="str">
        <f t="shared" si="15"/>
        <v xml:space="preserve"> </v>
      </c>
      <c r="Z28" t="str">
        <f t="shared" si="16"/>
        <v xml:space="preserve"> </v>
      </c>
      <c r="AA28" t="str">
        <f t="shared" si="17"/>
        <v xml:space="preserve"> </v>
      </c>
      <c r="AB28">
        <f t="shared" si="18"/>
        <v>32</v>
      </c>
      <c r="AC28" t="str">
        <f t="shared" si="19"/>
        <v xml:space="preserve"> </v>
      </c>
      <c r="AD28" t="str">
        <f t="shared" si="20"/>
        <v xml:space="preserve"> </v>
      </c>
      <c r="AE28" t="str">
        <f t="shared" si="21"/>
        <v xml:space="preserve"> </v>
      </c>
      <c r="AG28" t="str">
        <f t="shared" si="22"/>
        <v xml:space="preserve"> </v>
      </c>
      <c r="AH28" t="str">
        <f t="shared" si="23"/>
        <v xml:space="preserve"> </v>
      </c>
      <c r="AI28" t="str">
        <f t="shared" si="24"/>
        <v xml:space="preserve"> </v>
      </c>
      <c r="AJ28">
        <f t="shared" si="25"/>
        <v>101</v>
      </c>
      <c r="AK28" t="str">
        <f t="shared" si="26"/>
        <v xml:space="preserve"> </v>
      </c>
      <c r="AL28" t="str">
        <f t="shared" si="27"/>
        <v xml:space="preserve"> </v>
      </c>
      <c r="AM28" t="str">
        <f t="shared" si="28"/>
        <v xml:space="preserve"> </v>
      </c>
      <c r="AO28" t="str">
        <f t="shared" si="29"/>
        <v xml:space="preserve"> </v>
      </c>
      <c r="AP28" t="str">
        <f t="shared" si="30"/>
        <v xml:space="preserve"> </v>
      </c>
      <c r="AQ28" t="str">
        <f t="shared" si="31"/>
        <v xml:space="preserve"> </v>
      </c>
      <c r="AR28">
        <f t="shared" si="32"/>
        <v>19.809999999999999</v>
      </c>
      <c r="AS28" t="str">
        <f t="shared" si="33"/>
        <v xml:space="preserve"> </v>
      </c>
      <c r="AT28" t="str">
        <f t="shared" si="34"/>
        <v xml:space="preserve"> </v>
      </c>
      <c r="AU28" t="str">
        <f t="shared" si="35"/>
        <v xml:space="preserve"> </v>
      </c>
      <c r="AW28" t="str">
        <f t="shared" si="36"/>
        <v xml:space="preserve"> </v>
      </c>
      <c r="AX28" t="str">
        <f t="shared" si="37"/>
        <v xml:space="preserve"> </v>
      </c>
      <c r="AY28" t="str">
        <f t="shared" si="38"/>
        <v xml:space="preserve"> </v>
      </c>
      <c r="AZ28">
        <f t="shared" si="39"/>
        <v>22.88</v>
      </c>
      <c r="BA28" t="str">
        <f t="shared" si="40"/>
        <v xml:space="preserve"> </v>
      </c>
      <c r="BB28" t="str">
        <f t="shared" si="41"/>
        <v xml:space="preserve"> </v>
      </c>
      <c r="BC28" t="str">
        <f t="shared" si="42"/>
        <v xml:space="preserve"> </v>
      </c>
      <c r="BE28" t="str">
        <f t="shared" si="43"/>
        <v xml:space="preserve"> </v>
      </c>
      <c r="BF28" t="str">
        <f t="shared" si="44"/>
        <v xml:space="preserve"> </v>
      </c>
      <c r="BG28" t="str">
        <f t="shared" si="45"/>
        <v xml:space="preserve"> </v>
      </c>
      <c r="BH28">
        <f t="shared" si="46"/>
        <v>20.78</v>
      </c>
      <c r="BI28" t="str">
        <f t="shared" si="47"/>
        <v xml:space="preserve"> </v>
      </c>
      <c r="BJ28" t="str">
        <f t="shared" si="48"/>
        <v xml:space="preserve"> </v>
      </c>
      <c r="BK28" t="str">
        <f t="shared" si="49"/>
        <v xml:space="preserve"> </v>
      </c>
    </row>
    <row r="29" spans="2:63" x14ac:dyDescent="0.2">
      <c r="B29" s="13">
        <f t="shared" si="0"/>
        <v>5</v>
      </c>
      <c r="C29" s="14" t="str">
        <f t="shared" si="1"/>
        <v>Vendredi</v>
      </c>
      <c r="D29" s="17">
        <v>43000</v>
      </c>
      <c r="E29" s="52">
        <v>75</v>
      </c>
      <c r="F29" s="53">
        <v>58</v>
      </c>
      <c r="G29" s="19">
        <f t="shared" si="2"/>
        <v>133</v>
      </c>
      <c r="H29" s="53">
        <v>1323</v>
      </c>
      <c r="I29" s="52">
        <v>1243</v>
      </c>
      <c r="J29" s="20">
        <f t="shared" si="3"/>
        <v>2566</v>
      </c>
      <c r="K29" s="21">
        <f t="shared" si="4"/>
        <v>17.64</v>
      </c>
      <c r="L29" s="22">
        <f t="shared" si="5"/>
        <v>21.43</v>
      </c>
      <c r="M29" s="21">
        <f t="shared" si="6"/>
        <v>19.29</v>
      </c>
      <c r="N29" s="54">
        <v>13.89</v>
      </c>
      <c r="O29" s="22">
        <f t="shared" si="7"/>
        <v>5.3999999999999986</v>
      </c>
      <c r="P29">
        <v>23</v>
      </c>
      <c r="Q29" t="str">
        <f t="shared" si="8"/>
        <v xml:space="preserve"> </v>
      </c>
      <c r="R29" t="str">
        <f t="shared" si="9"/>
        <v xml:space="preserve"> </v>
      </c>
      <c r="S29" t="str">
        <f t="shared" si="10"/>
        <v xml:space="preserve"> </v>
      </c>
      <c r="T29" t="str">
        <f t="shared" si="11"/>
        <v xml:space="preserve"> </v>
      </c>
      <c r="U29">
        <f t="shared" si="12"/>
        <v>75</v>
      </c>
      <c r="V29" t="str">
        <f t="shared" si="13"/>
        <v xml:space="preserve"> </v>
      </c>
      <c r="W29" t="str">
        <f t="shared" si="14"/>
        <v xml:space="preserve"> </v>
      </c>
      <c r="Y29" t="str">
        <f t="shared" si="15"/>
        <v xml:space="preserve"> </v>
      </c>
      <c r="Z29" t="str">
        <f t="shared" si="16"/>
        <v xml:space="preserve"> </v>
      </c>
      <c r="AA29" t="str">
        <f t="shared" si="17"/>
        <v xml:space="preserve"> </v>
      </c>
      <c r="AB29" t="str">
        <f t="shared" si="18"/>
        <v xml:space="preserve"> </v>
      </c>
      <c r="AC29">
        <f t="shared" si="19"/>
        <v>58</v>
      </c>
      <c r="AD29" t="str">
        <f t="shared" si="20"/>
        <v xml:space="preserve"> </v>
      </c>
      <c r="AE29" t="str">
        <f t="shared" si="21"/>
        <v xml:space="preserve"> </v>
      </c>
      <c r="AG29" t="str">
        <f t="shared" si="22"/>
        <v xml:space="preserve"> </v>
      </c>
      <c r="AH29" t="str">
        <f t="shared" si="23"/>
        <v xml:space="preserve"> </v>
      </c>
      <c r="AI29" t="str">
        <f t="shared" si="24"/>
        <v xml:space="preserve"> </v>
      </c>
      <c r="AJ29" t="str">
        <f t="shared" si="25"/>
        <v xml:space="preserve"> </v>
      </c>
      <c r="AK29">
        <f t="shared" si="26"/>
        <v>133</v>
      </c>
      <c r="AL29" t="str">
        <f t="shared" si="27"/>
        <v xml:space="preserve"> </v>
      </c>
      <c r="AM29" t="str">
        <f t="shared" si="28"/>
        <v xml:space="preserve"> </v>
      </c>
      <c r="AO29" t="str">
        <f t="shared" si="29"/>
        <v xml:space="preserve"> </v>
      </c>
      <c r="AP29" t="str">
        <f t="shared" si="30"/>
        <v xml:space="preserve"> </v>
      </c>
      <c r="AQ29" t="str">
        <f t="shared" si="31"/>
        <v xml:space="preserve"> </v>
      </c>
      <c r="AR29" t="str">
        <f t="shared" si="32"/>
        <v xml:space="preserve"> </v>
      </c>
      <c r="AS29">
        <f t="shared" si="33"/>
        <v>17.64</v>
      </c>
      <c r="AT29" t="str">
        <f t="shared" si="34"/>
        <v xml:space="preserve"> </v>
      </c>
      <c r="AU29" t="str">
        <f t="shared" si="35"/>
        <v xml:space="preserve"> </v>
      </c>
      <c r="AW29" t="str">
        <f t="shared" si="36"/>
        <v xml:space="preserve"> </v>
      </c>
      <c r="AX29" t="str">
        <f t="shared" si="37"/>
        <v xml:space="preserve"> </v>
      </c>
      <c r="AY29" t="str">
        <f t="shared" si="38"/>
        <v xml:space="preserve"> </v>
      </c>
      <c r="AZ29" t="str">
        <f t="shared" si="39"/>
        <v xml:space="preserve"> </v>
      </c>
      <c r="BA29">
        <f t="shared" si="40"/>
        <v>21.43</v>
      </c>
      <c r="BB29" t="str">
        <f t="shared" si="41"/>
        <v xml:space="preserve"> </v>
      </c>
      <c r="BC29" t="str">
        <f t="shared" si="42"/>
        <v xml:space="preserve"> </v>
      </c>
      <c r="BE29" t="str">
        <f t="shared" si="43"/>
        <v xml:space="preserve"> </v>
      </c>
      <c r="BF29" t="str">
        <f t="shared" si="44"/>
        <v xml:space="preserve"> </v>
      </c>
      <c r="BG29" t="str">
        <f t="shared" si="45"/>
        <v xml:space="preserve"> </v>
      </c>
      <c r="BH29" t="str">
        <f t="shared" si="46"/>
        <v xml:space="preserve"> </v>
      </c>
      <c r="BI29">
        <f t="shared" si="47"/>
        <v>19.29</v>
      </c>
      <c r="BJ29" t="str">
        <f t="shared" si="48"/>
        <v xml:space="preserve"> </v>
      </c>
      <c r="BK29" t="str">
        <f t="shared" si="49"/>
        <v xml:space="preserve"> </v>
      </c>
    </row>
    <row r="30" spans="2:63" x14ac:dyDescent="0.2">
      <c r="B30" s="13">
        <f t="shared" si="0"/>
        <v>6</v>
      </c>
      <c r="C30" s="14" t="str">
        <f t="shared" si="1"/>
        <v>Samedi</v>
      </c>
      <c r="D30" s="17">
        <v>43001</v>
      </c>
      <c r="E30" s="52">
        <v>79</v>
      </c>
      <c r="F30" s="53">
        <v>52</v>
      </c>
      <c r="G30" s="19">
        <f t="shared" si="2"/>
        <v>131</v>
      </c>
      <c r="H30" s="53">
        <v>1423</v>
      </c>
      <c r="I30" s="52">
        <v>1276</v>
      </c>
      <c r="J30" s="20">
        <f t="shared" si="3"/>
        <v>2699</v>
      </c>
      <c r="K30" s="21">
        <f t="shared" si="4"/>
        <v>18.010000000000002</v>
      </c>
      <c r="L30" s="22">
        <f t="shared" si="5"/>
        <v>24.54</v>
      </c>
      <c r="M30" s="21">
        <f t="shared" si="6"/>
        <v>20.6</v>
      </c>
      <c r="N30" s="54">
        <v>15.72</v>
      </c>
      <c r="O30" s="22">
        <f t="shared" si="7"/>
        <v>4.8800000000000008</v>
      </c>
      <c r="P30">
        <v>24</v>
      </c>
      <c r="Q30" t="str">
        <f t="shared" si="8"/>
        <v xml:space="preserve"> </v>
      </c>
      <c r="R30" t="str">
        <f t="shared" si="9"/>
        <v xml:space="preserve"> </v>
      </c>
      <c r="S30" t="str">
        <f t="shared" si="10"/>
        <v xml:space="preserve"> </v>
      </c>
      <c r="T30" t="str">
        <f t="shared" si="11"/>
        <v xml:space="preserve"> </v>
      </c>
      <c r="U30" t="str">
        <f t="shared" si="12"/>
        <v xml:space="preserve"> </v>
      </c>
      <c r="V30">
        <f t="shared" si="13"/>
        <v>79</v>
      </c>
      <c r="W30" t="str">
        <f t="shared" si="14"/>
        <v xml:space="preserve"> </v>
      </c>
      <c r="Y30" t="str">
        <f t="shared" si="15"/>
        <v xml:space="preserve"> </v>
      </c>
      <c r="Z30" t="str">
        <f t="shared" si="16"/>
        <v xml:space="preserve"> </v>
      </c>
      <c r="AA30" t="str">
        <f t="shared" si="17"/>
        <v xml:space="preserve"> </v>
      </c>
      <c r="AB30" t="str">
        <f t="shared" si="18"/>
        <v xml:space="preserve"> </v>
      </c>
      <c r="AC30" t="str">
        <f t="shared" si="19"/>
        <v xml:space="preserve"> </v>
      </c>
      <c r="AD30">
        <f t="shared" si="20"/>
        <v>52</v>
      </c>
      <c r="AE30" t="str">
        <f t="shared" si="21"/>
        <v xml:space="preserve"> </v>
      </c>
      <c r="AG30" t="str">
        <f t="shared" si="22"/>
        <v xml:space="preserve"> </v>
      </c>
      <c r="AH30" t="str">
        <f t="shared" si="23"/>
        <v xml:space="preserve"> </v>
      </c>
      <c r="AI30" t="str">
        <f t="shared" si="24"/>
        <v xml:space="preserve"> </v>
      </c>
      <c r="AJ30" t="str">
        <f t="shared" si="25"/>
        <v xml:space="preserve"> </v>
      </c>
      <c r="AK30" t="str">
        <f t="shared" si="26"/>
        <v xml:space="preserve"> </v>
      </c>
      <c r="AL30">
        <f t="shared" si="27"/>
        <v>131</v>
      </c>
      <c r="AM30" t="str">
        <f t="shared" si="28"/>
        <v xml:space="preserve"> </v>
      </c>
      <c r="AO30" t="str">
        <f t="shared" si="29"/>
        <v xml:space="preserve"> </v>
      </c>
      <c r="AP30" t="str">
        <f t="shared" si="30"/>
        <v xml:space="preserve"> </v>
      </c>
      <c r="AQ30" t="str">
        <f t="shared" si="31"/>
        <v xml:space="preserve"> </v>
      </c>
      <c r="AR30" t="str">
        <f t="shared" si="32"/>
        <v xml:space="preserve"> </v>
      </c>
      <c r="AS30" t="str">
        <f t="shared" si="33"/>
        <v xml:space="preserve"> </v>
      </c>
      <c r="AT30">
        <f t="shared" si="34"/>
        <v>18.010000000000002</v>
      </c>
      <c r="AU30" t="str">
        <f t="shared" si="35"/>
        <v xml:space="preserve"> </v>
      </c>
      <c r="AW30" t="str">
        <f t="shared" si="36"/>
        <v xml:space="preserve"> </v>
      </c>
      <c r="AX30" t="str">
        <f t="shared" si="37"/>
        <v xml:space="preserve"> </v>
      </c>
      <c r="AY30" t="str">
        <f t="shared" si="38"/>
        <v xml:space="preserve"> </v>
      </c>
      <c r="AZ30" t="str">
        <f t="shared" si="39"/>
        <v xml:space="preserve"> </v>
      </c>
      <c r="BA30" t="str">
        <f t="shared" si="40"/>
        <v xml:space="preserve"> </v>
      </c>
      <c r="BB30">
        <f t="shared" si="41"/>
        <v>24.54</v>
      </c>
      <c r="BC30" t="str">
        <f t="shared" si="42"/>
        <v xml:space="preserve"> </v>
      </c>
      <c r="BE30" t="str">
        <f t="shared" si="43"/>
        <v xml:space="preserve"> </v>
      </c>
      <c r="BF30" t="str">
        <f t="shared" si="44"/>
        <v xml:space="preserve"> </v>
      </c>
      <c r="BG30" t="str">
        <f t="shared" si="45"/>
        <v xml:space="preserve"> </v>
      </c>
      <c r="BH30" t="str">
        <f t="shared" si="46"/>
        <v xml:space="preserve"> </v>
      </c>
      <c r="BI30" t="str">
        <f t="shared" si="47"/>
        <v xml:space="preserve"> </v>
      </c>
      <c r="BJ30">
        <f t="shared" si="48"/>
        <v>20.6</v>
      </c>
      <c r="BK30" t="str">
        <f t="shared" si="49"/>
        <v xml:space="preserve"> </v>
      </c>
    </row>
    <row r="31" spans="2:63" x14ac:dyDescent="0.2">
      <c r="B31" s="13">
        <f t="shared" si="0"/>
        <v>7</v>
      </c>
      <c r="C31" s="14" t="str">
        <f t="shared" si="1"/>
        <v>Dimanche</v>
      </c>
      <c r="D31" s="17">
        <v>43002</v>
      </c>
      <c r="E31" s="52">
        <v>44</v>
      </c>
      <c r="F31" s="53">
        <v>98</v>
      </c>
      <c r="G31" s="19">
        <f t="shared" si="2"/>
        <v>142</v>
      </c>
      <c r="H31" s="53">
        <v>945</v>
      </c>
      <c r="I31" s="52">
        <v>2956</v>
      </c>
      <c r="J31" s="20">
        <f t="shared" si="3"/>
        <v>3901</v>
      </c>
      <c r="K31" s="21">
        <f t="shared" si="4"/>
        <v>21.48</v>
      </c>
      <c r="L31" s="22">
        <f t="shared" si="5"/>
        <v>30.16</v>
      </c>
      <c r="M31" s="21">
        <f t="shared" si="6"/>
        <v>27.47</v>
      </c>
      <c r="N31" s="54">
        <v>19.38</v>
      </c>
      <c r="O31" s="22">
        <f t="shared" si="7"/>
        <v>8.09</v>
      </c>
      <c r="P31">
        <v>25</v>
      </c>
      <c r="Q31" t="str">
        <f t="shared" si="8"/>
        <v xml:space="preserve"> </v>
      </c>
      <c r="R31" t="str">
        <f t="shared" si="9"/>
        <v xml:space="preserve"> </v>
      </c>
      <c r="S31" t="str">
        <f t="shared" si="10"/>
        <v xml:space="preserve"> </v>
      </c>
      <c r="T31" t="str">
        <f t="shared" si="11"/>
        <v xml:space="preserve"> </v>
      </c>
      <c r="U31" t="str">
        <f t="shared" si="12"/>
        <v xml:space="preserve"> </v>
      </c>
      <c r="V31" t="str">
        <f t="shared" si="13"/>
        <v xml:space="preserve"> </v>
      </c>
      <c r="W31">
        <f t="shared" si="14"/>
        <v>44</v>
      </c>
      <c r="Y31" t="str">
        <f t="shared" si="15"/>
        <v xml:space="preserve"> </v>
      </c>
      <c r="Z31" t="str">
        <f t="shared" si="16"/>
        <v xml:space="preserve"> </v>
      </c>
      <c r="AA31" t="str">
        <f t="shared" si="17"/>
        <v xml:space="preserve"> </v>
      </c>
      <c r="AB31" t="str">
        <f t="shared" si="18"/>
        <v xml:space="preserve"> </v>
      </c>
      <c r="AC31" t="str">
        <f t="shared" si="19"/>
        <v xml:space="preserve"> </v>
      </c>
      <c r="AD31" t="str">
        <f t="shared" si="20"/>
        <v xml:space="preserve"> </v>
      </c>
      <c r="AE31">
        <f t="shared" si="21"/>
        <v>98</v>
      </c>
      <c r="AG31" t="str">
        <f t="shared" si="22"/>
        <v xml:space="preserve"> </v>
      </c>
      <c r="AH31" t="str">
        <f t="shared" si="23"/>
        <v xml:space="preserve"> </v>
      </c>
      <c r="AI31" t="str">
        <f t="shared" si="24"/>
        <v xml:space="preserve"> </v>
      </c>
      <c r="AJ31" t="str">
        <f t="shared" si="25"/>
        <v xml:space="preserve"> </v>
      </c>
      <c r="AK31" t="str">
        <f t="shared" si="26"/>
        <v xml:space="preserve"> </v>
      </c>
      <c r="AL31" t="str">
        <f t="shared" si="27"/>
        <v xml:space="preserve"> </v>
      </c>
      <c r="AM31">
        <f t="shared" si="28"/>
        <v>142</v>
      </c>
      <c r="AO31" t="str">
        <f t="shared" si="29"/>
        <v xml:space="preserve"> </v>
      </c>
      <c r="AP31" t="str">
        <f t="shared" si="30"/>
        <v xml:space="preserve"> </v>
      </c>
      <c r="AQ31" t="str">
        <f t="shared" si="31"/>
        <v xml:space="preserve"> </v>
      </c>
      <c r="AR31" t="str">
        <f t="shared" si="32"/>
        <v xml:space="preserve"> </v>
      </c>
      <c r="AS31" t="str">
        <f t="shared" si="33"/>
        <v xml:space="preserve"> </v>
      </c>
      <c r="AT31" t="str">
        <f t="shared" si="34"/>
        <v xml:space="preserve"> </v>
      </c>
      <c r="AU31">
        <f t="shared" si="35"/>
        <v>21.48</v>
      </c>
      <c r="AW31" t="str">
        <f t="shared" si="36"/>
        <v xml:space="preserve"> </v>
      </c>
      <c r="AX31" t="str">
        <f t="shared" si="37"/>
        <v xml:space="preserve"> </v>
      </c>
      <c r="AY31" t="str">
        <f t="shared" si="38"/>
        <v xml:space="preserve"> </v>
      </c>
      <c r="AZ31" t="str">
        <f t="shared" si="39"/>
        <v xml:space="preserve"> </v>
      </c>
      <c r="BA31" t="str">
        <f t="shared" si="40"/>
        <v xml:space="preserve"> </v>
      </c>
      <c r="BB31" t="str">
        <f t="shared" si="41"/>
        <v xml:space="preserve"> </v>
      </c>
      <c r="BC31">
        <f t="shared" si="42"/>
        <v>30.16</v>
      </c>
      <c r="BE31" t="str">
        <f t="shared" si="43"/>
        <v xml:space="preserve"> </v>
      </c>
      <c r="BF31" t="str">
        <f t="shared" si="44"/>
        <v xml:space="preserve"> </v>
      </c>
      <c r="BG31" t="str">
        <f t="shared" si="45"/>
        <v xml:space="preserve"> </v>
      </c>
      <c r="BH31" t="str">
        <f t="shared" si="46"/>
        <v xml:space="preserve"> </v>
      </c>
      <c r="BI31" t="str">
        <f t="shared" si="47"/>
        <v xml:space="preserve"> </v>
      </c>
      <c r="BJ31" t="str">
        <f t="shared" si="48"/>
        <v xml:space="preserve"> </v>
      </c>
      <c r="BK31">
        <f t="shared" si="49"/>
        <v>27.47</v>
      </c>
    </row>
    <row r="32" spans="2:63" x14ac:dyDescent="0.2">
      <c r="B32" s="13">
        <f t="shared" si="0"/>
        <v>1</v>
      </c>
      <c r="C32" s="14" t="str">
        <f t="shared" si="1"/>
        <v>Lundi</v>
      </c>
      <c r="D32" s="17">
        <v>43003</v>
      </c>
      <c r="E32" s="52"/>
      <c r="F32" s="53">
        <v>117</v>
      </c>
      <c r="G32" s="19">
        <f t="shared" si="2"/>
        <v>117</v>
      </c>
      <c r="H32" s="53"/>
      <c r="I32" s="52">
        <v>2927</v>
      </c>
      <c r="J32" s="20">
        <f t="shared" si="3"/>
        <v>2927</v>
      </c>
      <c r="K32" s="21" t="str">
        <f t="shared" si="4"/>
        <v xml:space="preserve"> </v>
      </c>
      <c r="L32" s="22">
        <f t="shared" si="5"/>
        <v>25.02</v>
      </c>
      <c r="M32" s="21">
        <f t="shared" si="6"/>
        <v>25.02</v>
      </c>
      <c r="N32" s="54">
        <v>22.4</v>
      </c>
      <c r="O32" s="22">
        <f t="shared" si="7"/>
        <v>2.620000000000001</v>
      </c>
      <c r="P32">
        <v>26</v>
      </c>
      <c r="Q32">
        <f t="shared" si="8"/>
        <v>0</v>
      </c>
      <c r="R32" t="str">
        <f t="shared" si="9"/>
        <v xml:space="preserve"> </v>
      </c>
      <c r="S32" t="str">
        <f t="shared" si="10"/>
        <v xml:space="preserve"> </v>
      </c>
      <c r="T32" t="str">
        <f t="shared" si="11"/>
        <v xml:space="preserve"> </v>
      </c>
      <c r="U32" t="str">
        <f t="shared" si="12"/>
        <v xml:space="preserve"> </v>
      </c>
      <c r="V32" t="str">
        <f t="shared" si="13"/>
        <v xml:space="preserve"> </v>
      </c>
      <c r="W32" t="str">
        <f t="shared" si="14"/>
        <v xml:space="preserve"> </v>
      </c>
      <c r="Y32">
        <f t="shared" si="15"/>
        <v>117</v>
      </c>
      <c r="Z32" t="str">
        <f t="shared" si="16"/>
        <v xml:space="preserve"> </v>
      </c>
      <c r="AA32" t="str">
        <f t="shared" si="17"/>
        <v xml:space="preserve"> </v>
      </c>
      <c r="AB32" t="str">
        <f t="shared" si="18"/>
        <v xml:space="preserve"> </v>
      </c>
      <c r="AC32" t="str">
        <f t="shared" si="19"/>
        <v xml:space="preserve"> </v>
      </c>
      <c r="AD32" t="str">
        <f t="shared" si="20"/>
        <v xml:space="preserve"> </v>
      </c>
      <c r="AE32" t="str">
        <f t="shared" si="21"/>
        <v xml:space="preserve"> </v>
      </c>
      <c r="AG32">
        <f t="shared" si="22"/>
        <v>117</v>
      </c>
      <c r="AH32" t="str">
        <f t="shared" si="23"/>
        <v xml:space="preserve"> </v>
      </c>
      <c r="AI32" t="str">
        <f t="shared" si="24"/>
        <v xml:space="preserve"> </v>
      </c>
      <c r="AJ32" t="str">
        <f t="shared" si="25"/>
        <v xml:space="preserve"> </v>
      </c>
      <c r="AK32" t="str">
        <f t="shared" si="26"/>
        <v xml:space="preserve"> </v>
      </c>
      <c r="AL32" t="str">
        <f t="shared" si="27"/>
        <v xml:space="preserve"> </v>
      </c>
      <c r="AM32" t="str">
        <f t="shared" si="28"/>
        <v xml:space="preserve"> </v>
      </c>
      <c r="AO32" t="str">
        <f t="shared" si="29"/>
        <v xml:space="preserve"> </v>
      </c>
      <c r="AP32" t="str">
        <f t="shared" si="30"/>
        <v xml:space="preserve"> </v>
      </c>
      <c r="AQ32" t="str">
        <f t="shared" si="31"/>
        <v xml:space="preserve"> </v>
      </c>
      <c r="AR32" t="str">
        <f t="shared" si="32"/>
        <v xml:space="preserve"> </v>
      </c>
      <c r="AS32" t="str">
        <f t="shared" si="33"/>
        <v xml:space="preserve"> </v>
      </c>
      <c r="AT32" t="str">
        <f t="shared" si="34"/>
        <v xml:space="preserve"> </v>
      </c>
      <c r="AU32" t="str">
        <f t="shared" si="35"/>
        <v xml:space="preserve"> </v>
      </c>
      <c r="AW32">
        <f t="shared" si="36"/>
        <v>25.02</v>
      </c>
      <c r="AX32" t="str">
        <f t="shared" si="37"/>
        <v xml:space="preserve"> </v>
      </c>
      <c r="AY32" t="str">
        <f t="shared" si="38"/>
        <v xml:space="preserve"> </v>
      </c>
      <c r="AZ32" t="str">
        <f t="shared" si="39"/>
        <v xml:space="preserve"> </v>
      </c>
      <c r="BA32" t="str">
        <f t="shared" si="40"/>
        <v xml:space="preserve"> </v>
      </c>
      <c r="BB32" t="str">
        <f t="shared" si="41"/>
        <v xml:space="preserve"> </v>
      </c>
      <c r="BC32" t="str">
        <f t="shared" si="42"/>
        <v xml:space="preserve"> </v>
      </c>
      <c r="BE32">
        <f t="shared" si="43"/>
        <v>25.02</v>
      </c>
      <c r="BF32" t="str">
        <f t="shared" si="44"/>
        <v xml:space="preserve"> </v>
      </c>
      <c r="BG32" t="str">
        <f t="shared" si="45"/>
        <v xml:space="preserve"> </v>
      </c>
      <c r="BH32" t="str">
        <f t="shared" si="46"/>
        <v xml:space="preserve"> </v>
      </c>
      <c r="BI32" t="str">
        <f t="shared" si="47"/>
        <v xml:space="preserve"> </v>
      </c>
      <c r="BJ32" t="str">
        <f t="shared" si="48"/>
        <v xml:space="preserve"> </v>
      </c>
      <c r="BK32" t="str">
        <f t="shared" si="49"/>
        <v xml:space="preserve"> </v>
      </c>
    </row>
    <row r="33" spans="2:63" x14ac:dyDescent="0.2">
      <c r="B33" s="13">
        <f t="shared" si="0"/>
        <v>2</v>
      </c>
      <c r="C33" s="14" t="str">
        <f t="shared" si="1"/>
        <v>Mardi</v>
      </c>
      <c r="D33" s="17">
        <v>43004</v>
      </c>
      <c r="E33" s="52"/>
      <c r="F33" s="53"/>
      <c r="G33" s="19">
        <f t="shared" si="2"/>
        <v>0</v>
      </c>
      <c r="H33" s="53"/>
      <c r="I33" s="52"/>
      <c r="J33" s="20">
        <f t="shared" si="3"/>
        <v>0</v>
      </c>
      <c r="K33" s="21" t="str">
        <f t="shared" si="4"/>
        <v xml:space="preserve"> </v>
      </c>
      <c r="L33" s="22" t="str">
        <f t="shared" si="5"/>
        <v xml:space="preserve"> </v>
      </c>
      <c r="M33" s="21" t="str">
        <f t="shared" si="6"/>
        <v xml:space="preserve"> </v>
      </c>
      <c r="N33" s="54"/>
      <c r="O33" s="22" t="str">
        <f t="shared" si="7"/>
        <v xml:space="preserve"> </v>
      </c>
      <c r="P33">
        <v>27</v>
      </c>
      <c r="Q33" t="str">
        <f t="shared" si="8"/>
        <v xml:space="preserve"> </v>
      </c>
      <c r="R33">
        <f t="shared" si="9"/>
        <v>0</v>
      </c>
      <c r="S33" t="str">
        <f t="shared" si="10"/>
        <v xml:space="preserve"> </v>
      </c>
      <c r="T33" t="str">
        <f t="shared" si="11"/>
        <v xml:space="preserve"> </v>
      </c>
      <c r="U33" t="str">
        <f t="shared" si="12"/>
        <v xml:space="preserve"> </v>
      </c>
      <c r="V33" t="str">
        <f t="shared" si="13"/>
        <v xml:space="preserve"> </v>
      </c>
      <c r="W33" t="str">
        <f t="shared" si="14"/>
        <v xml:space="preserve"> </v>
      </c>
      <c r="Y33" t="str">
        <f t="shared" si="15"/>
        <v xml:space="preserve"> </v>
      </c>
      <c r="Z33">
        <f t="shared" si="16"/>
        <v>0</v>
      </c>
      <c r="AA33" t="str">
        <f t="shared" si="17"/>
        <v xml:space="preserve"> </v>
      </c>
      <c r="AB33" t="str">
        <f t="shared" si="18"/>
        <v xml:space="preserve"> </v>
      </c>
      <c r="AC33" t="str">
        <f t="shared" si="19"/>
        <v xml:space="preserve"> </v>
      </c>
      <c r="AD33" t="str">
        <f t="shared" si="20"/>
        <v xml:space="preserve"> </v>
      </c>
      <c r="AE33" t="str">
        <f t="shared" si="21"/>
        <v xml:space="preserve"> </v>
      </c>
      <c r="AG33" t="str">
        <f t="shared" si="22"/>
        <v xml:space="preserve"> </v>
      </c>
      <c r="AH33">
        <f t="shared" si="23"/>
        <v>0</v>
      </c>
      <c r="AI33" t="str">
        <f t="shared" si="24"/>
        <v xml:space="preserve"> </v>
      </c>
      <c r="AJ33" t="str">
        <f t="shared" si="25"/>
        <v xml:space="preserve"> </v>
      </c>
      <c r="AK33" t="str">
        <f t="shared" si="26"/>
        <v xml:space="preserve"> </v>
      </c>
      <c r="AL33" t="str">
        <f t="shared" si="27"/>
        <v xml:space="preserve"> </v>
      </c>
      <c r="AM33" t="str">
        <f t="shared" si="28"/>
        <v xml:space="preserve"> </v>
      </c>
      <c r="AO33" t="str">
        <f t="shared" si="29"/>
        <v xml:space="preserve"> </v>
      </c>
      <c r="AP33" t="str">
        <f t="shared" si="30"/>
        <v xml:space="preserve"> </v>
      </c>
      <c r="AQ33" t="str">
        <f t="shared" si="31"/>
        <v xml:space="preserve"> </v>
      </c>
      <c r="AR33" t="str">
        <f t="shared" si="32"/>
        <v xml:space="preserve"> </v>
      </c>
      <c r="AS33" t="str">
        <f t="shared" si="33"/>
        <v xml:space="preserve"> </v>
      </c>
      <c r="AT33" t="str">
        <f t="shared" si="34"/>
        <v xml:space="preserve"> </v>
      </c>
      <c r="AU33" t="str">
        <f t="shared" si="35"/>
        <v xml:space="preserve"> </v>
      </c>
      <c r="AW33" t="str">
        <f t="shared" si="36"/>
        <v xml:space="preserve"> </v>
      </c>
      <c r="AX33" t="str">
        <f t="shared" si="37"/>
        <v xml:space="preserve"> </v>
      </c>
      <c r="AY33" t="str">
        <f t="shared" si="38"/>
        <v xml:space="preserve"> </v>
      </c>
      <c r="AZ33" t="str">
        <f t="shared" si="39"/>
        <v xml:space="preserve"> </v>
      </c>
      <c r="BA33" t="str">
        <f t="shared" si="40"/>
        <v xml:space="preserve"> </v>
      </c>
      <c r="BB33" t="str">
        <f t="shared" si="41"/>
        <v xml:space="preserve"> </v>
      </c>
      <c r="BC33" t="str">
        <f t="shared" si="42"/>
        <v xml:space="preserve"> </v>
      </c>
      <c r="BE33" t="str">
        <f t="shared" si="43"/>
        <v xml:space="preserve"> </v>
      </c>
      <c r="BF33" t="str">
        <f t="shared" si="44"/>
        <v xml:space="preserve"> </v>
      </c>
      <c r="BG33" t="str">
        <f t="shared" si="45"/>
        <v xml:space="preserve"> </v>
      </c>
      <c r="BH33" t="str">
        <f t="shared" si="46"/>
        <v xml:space="preserve"> </v>
      </c>
      <c r="BI33" t="str">
        <f t="shared" si="47"/>
        <v xml:space="preserve"> </v>
      </c>
      <c r="BJ33" t="str">
        <f t="shared" si="48"/>
        <v xml:space="preserve"> </v>
      </c>
      <c r="BK33" t="str">
        <f t="shared" si="49"/>
        <v xml:space="preserve"> </v>
      </c>
    </row>
    <row r="34" spans="2:63" x14ac:dyDescent="0.2">
      <c r="B34" s="13">
        <f t="shared" si="0"/>
        <v>3</v>
      </c>
      <c r="C34" s="14" t="str">
        <f t="shared" si="1"/>
        <v>Mercredi</v>
      </c>
      <c r="D34" s="17">
        <v>43005</v>
      </c>
      <c r="E34" s="52">
        <v>57</v>
      </c>
      <c r="F34" s="53">
        <v>48</v>
      </c>
      <c r="G34" s="19">
        <f t="shared" si="2"/>
        <v>105</v>
      </c>
      <c r="H34" s="53">
        <v>983</v>
      </c>
      <c r="I34" s="52">
        <v>945</v>
      </c>
      <c r="J34" s="20">
        <f t="shared" si="3"/>
        <v>1928</v>
      </c>
      <c r="K34" s="21">
        <f t="shared" si="4"/>
        <v>17.25</v>
      </c>
      <c r="L34" s="22">
        <f t="shared" si="5"/>
        <v>19.690000000000001</v>
      </c>
      <c r="M34" s="21">
        <f t="shared" si="6"/>
        <v>18.36</v>
      </c>
      <c r="N34" s="54">
        <v>13.98</v>
      </c>
      <c r="O34" s="22">
        <f t="shared" si="7"/>
        <v>4.379999999999999</v>
      </c>
      <c r="P34">
        <v>28</v>
      </c>
      <c r="Q34" t="str">
        <f t="shared" si="8"/>
        <v xml:space="preserve"> </v>
      </c>
      <c r="R34" t="str">
        <f t="shared" si="9"/>
        <v xml:space="preserve"> </v>
      </c>
      <c r="S34">
        <f t="shared" si="10"/>
        <v>57</v>
      </c>
      <c r="T34" t="str">
        <f t="shared" si="11"/>
        <v xml:space="preserve"> </v>
      </c>
      <c r="U34" t="str">
        <f t="shared" si="12"/>
        <v xml:space="preserve"> </v>
      </c>
      <c r="V34" t="str">
        <f t="shared" si="13"/>
        <v xml:space="preserve"> </v>
      </c>
      <c r="W34" t="str">
        <f t="shared" si="14"/>
        <v xml:space="preserve"> </v>
      </c>
      <c r="Y34" t="str">
        <f t="shared" si="15"/>
        <v xml:space="preserve"> </v>
      </c>
      <c r="Z34" t="str">
        <f t="shared" si="16"/>
        <v xml:space="preserve"> </v>
      </c>
      <c r="AA34">
        <f t="shared" si="17"/>
        <v>48</v>
      </c>
      <c r="AB34" t="str">
        <f t="shared" si="18"/>
        <v xml:space="preserve"> </v>
      </c>
      <c r="AC34" t="str">
        <f t="shared" si="19"/>
        <v xml:space="preserve"> </v>
      </c>
      <c r="AD34" t="str">
        <f t="shared" si="20"/>
        <v xml:space="preserve"> </v>
      </c>
      <c r="AE34" t="str">
        <f t="shared" si="21"/>
        <v xml:space="preserve"> </v>
      </c>
      <c r="AG34" t="str">
        <f t="shared" si="22"/>
        <v xml:space="preserve"> </v>
      </c>
      <c r="AH34" t="str">
        <f t="shared" si="23"/>
        <v xml:space="preserve"> </v>
      </c>
      <c r="AI34">
        <f t="shared" si="24"/>
        <v>105</v>
      </c>
      <c r="AJ34" t="str">
        <f t="shared" si="25"/>
        <v xml:space="preserve"> </v>
      </c>
      <c r="AK34" t="str">
        <f t="shared" si="26"/>
        <v xml:space="preserve"> </v>
      </c>
      <c r="AL34" t="str">
        <f t="shared" si="27"/>
        <v xml:space="preserve"> </v>
      </c>
      <c r="AM34" t="str">
        <f t="shared" si="28"/>
        <v xml:space="preserve"> </v>
      </c>
      <c r="AO34" t="str">
        <f t="shared" si="29"/>
        <v xml:space="preserve"> </v>
      </c>
      <c r="AP34" t="str">
        <f t="shared" si="30"/>
        <v xml:space="preserve"> </v>
      </c>
      <c r="AQ34">
        <f t="shared" si="31"/>
        <v>17.25</v>
      </c>
      <c r="AR34" t="str">
        <f t="shared" si="32"/>
        <v xml:space="preserve"> </v>
      </c>
      <c r="AS34" t="str">
        <f t="shared" si="33"/>
        <v xml:space="preserve"> </v>
      </c>
      <c r="AT34" t="str">
        <f t="shared" si="34"/>
        <v xml:space="preserve"> </v>
      </c>
      <c r="AU34" t="str">
        <f t="shared" si="35"/>
        <v xml:space="preserve"> </v>
      </c>
      <c r="AW34" t="str">
        <f t="shared" si="36"/>
        <v xml:space="preserve"> </v>
      </c>
      <c r="AX34" t="str">
        <f t="shared" si="37"/>
        <v xml:space="preserve"> </v>
      </c>
      <c r="AY34">
        <f t="shared" si="38"/>
        <v>19.690000000000001</v>
      </c>
      <c r="AZ34" t="str">
        <f t="shared" si="39"/>
        <v xml:space="preserve"> </v>
      </c>
      <c r="BA34" t="str">
        <f t="shared" si="40"/>
        <v xml:space="preserve"> </v>
      </c>
      <c r="BB34" t="str">
        <f t="shared" si="41"/>
        <v xml:space="preserve"> </v>
      </c>
      <c r="BC34" t="str">
        <f t="shared" si="42"/>
        <v xml:space="preserve"> </v>
      </c>
      <c r="BE34" t="str">
        <f t="shared" si="43"/>
        <v xml:space="preserve"> </v>
      </c>
      <c r="BF34" t="str">
        <f t="shared" si="44"/>
        <v xml:space="preserve"> </v>
      </c>
      <c r="BG34">
        <f t="shared" si="45"/>
        <v>18.36</v>
      </c>
      <c r="BH34" t="str">
        <f t="shared" si="46"/>
        <v xml:space="preserve"> </v>
      </c>
      <c r="BI34" t="str">
        <f t="shared" si="47"/>
        <v xml:space="preserve"> </v>
      </c>
      <c r="BJ34" t="str">
        <f t="shared" si="48"/>
        <v xml:space="preserve"> </v>
      </c>
      <c r="BK34" t="str">
        <f t="shared" si="49"/>
        <v xml:space="preserve"> </v>
      </c>
    </row>
    <row r="35" spans="2:63" x14ac:dyDescent="0.2">
      <c r="B35" s="13">
        <f t="shared" si="0"/>
        <v>4</v>
      </c>
      <c r="C35" s="14" t="str">
        <f t="shared" si="1"/>
        <v>Jeudi</v>
      </c>
      <c r="D35" s="17">
        <v>43006</v>
      </c>
      <c r="E35" s="52">
        <v>71</v>
      </c>
      <c r="F35" s="53">
        <v>32</v>
      </c>
      <c r="G35" s="19">
        <f t="shared" si="2"/>
        <v>103</v>
      </c>
      <c r="H35" s="53">
        <v>1398</v>
      </c>
      <c r="I35" s="52">
        <v>732</v>
      </c>
      <c r="J35" s="20">
        <f t="shared" si="3"/>
        <v>2130</v>
      </c>
      <c r="K35" s="21">
        <f t="shared" si="4"/>
        <v>19.690000000000001</v>
      </c>
      <c r="L35" s="22">
        <f t="shared" si="5"/>
        <v>22.88</v>
      </c>
      <c r="M35" s="21">
        <f t="shared" si="6"/>
        <v>20.68</v>
      </c>
      <c r="N35" s="54">
        <v>14.22</v>
      </c>
      <c r="O35" s="22">
        <f t="shared" si="7"/>
        <v>6.4599999999999991</v>
      </c>
      <c r="P35">
        <v>29</v>
      </c>
      <c r="Q35" t="str">
        <f t="shared" si="8"/>
        <v xml:space="preserve"> </v>
      </c>
      <c r="R35" t="str">
        <f t="shared" si="9"/>
        <v xml:space="preserve"> </v>
      </c>
      <c r="S35" t="str">
        <f t="shared" si="10"/>
        <v xml:space="preserve"> </v>
      </c>
      <c r="T35">
        <f t="shared" si="11"/>
        <v>71</v>
      </c>
      <c r="U35" t="str">
        <f t="shared" si="12"/>
        <v xml:space="preserve"> </v>
      </c>
      <c r="V35" t="str">
        <f t="shared" si="13"/>
        <v xml:space="preserve"> </v>
      </c>
      <c r="W35" t="str">
        <f t="shared" si="14"/>
        <v xml:space="preserve"> </v>
      </c>
      <c r="Y35" t="str">
        <f t="shared" si="15"/>
        <v xml:space="preserve"> </v>
      </c>
      <c r="Z35" t="str">
        <f t="shared" si="16"/>
        <v xml:space="preserve"> </v>
      </c>
      <c r="AA35" t="str">
        <f t="shared" si="17"/>
        <v xml:space="preserve"> </v>
      </c>
      <c r="AB35">
        <f t="shared" si="18"/>
        <v>32</v>
      </c>
      <c r="AC35" t="str">
        <f t="shared" si="19"/>
        <v xml:space="preserve"> </v>
      </c>
      <c r="AD35" t="str">
        <f t="shared" si="20"/>
        <v xml:space="preserve"> </v>
      </c>
      <c r="AE35" t="str">
        <f t="shared" si="21"/>
        <v xml:space="preserve"> </v>
      </c>
      <c r="AG35" t="str">
        <f t="shared" si="22"/>
        <v xml:space="preserve"> </v>
      </c>
      <c r="AH35" t="str">
        <f t="shared" si="23"/>
        <v xml:space="preserve"> </v>
      </c>
      <c r="AI35" t="str">
        <f t="shared" si="24"/>
        <v xml:space="preserve"> </v>
      </c>
      <c r="AJ35">
        <f t="shared" si="25"/>
        <v>103</v>
      </c>
      <c r="AK35" t="str">
        <f t="shared" si="26"/>
        <v xml:space="preserve"> </v>
      </c>
      <c r="AL35" t="str">
        <f t="shared" si="27"/>
        <v xml:space="preserve"> </v>
      </c>
      <c r="AM35" t="str">
        <f t="shared" si="28"/>
        <v xml:space="preserve"> </v>
      </c>
      <c r="AO35" t="str">
        <f t="shared" si="29"/>
        <v xml:space="preserve"> </v>
      </c>
      <c r="AP35" t="str">
        <f t="shared" si="30"/>
        <v xml:space="preserve"> </v>
      </c>
      <c r="AQ35" t="str">
        <f t="shared" si="31"/>
        <v xml:space="preserve"> </v>
      </c>
      <c r="AR35">
        <f t="shared" si="32"/>
        <v>19.690000000000001</v>
      </c>
      <c r="AS35" t="str">
        <f t="shared" si="33"/>
        <v xml:space="preserve"> </v>
      </c>
      <c r="AT35" t="str">
        <f t="shared" si="34"/>
        <v xml:space="preserve"> </v>
      </c>
      <c r="AU35" t="str">
        <f t="shared" si="35"/>
        <v xml:space="preserve"> </v>
      </c>
      <c r="AW35" t="str">
        <f t="shared" si="36"/>
        <v xml:space="preserve"> </v>
      </c>
      <c r="AX35" t="str">
        <f t="shared" si="37"/>
        <v xml:space="preserve"> </v>
      </c>
      <c r="AY35" t="str">
        <f t="shared" si="38"/>
        <v xml:space="preserve"> </v>
      </c>
      <c r="AZ35">
        <f t="shared" si="39"/>
        <v>22.88</v>
      </c>
      <c r="BA35" t="str">
        <f t="shared" si="40"/>
        <v xml:space="preserve"> </v>
      </c>
      <c r="BB35" t="str">
        <f t="shared" si="41"/>
        <v xml:space="preserve"> </v>
      </c>
      <c r="BC35" t="str">
        <f t="shared" si="42"/>
        <v xml:space="preserve"> </v>
      </c>
      <c r="BE35" t="str">
        <f t="shared" si="43"/>
        <v xml:space="preserve"> </v>
      </c>
      <c r="BF35" t="str">
        <f t="shared" si="44"/>
        <v xml:space="preserve"> </v>
      </c>
      <c r="BG35" t="str">
        <f t="shared" si="45"/>
        <v xml:space="preserve"> </v>
      </c>
      <c r="BH35">
        <f t="shared" si="46"/>
        <v>20.68</v>
      </c>
      <c r="BI35" t="str">
        <f t="shared" si="47"/>
        <v xml:space="preserve"> </v>
      </c>
      <c r="BJ35" t="str">
        <f t="shared" si="48"/>
        <v xml:space="preserve"> </v>
      </c>
      <c r="BK35" t="str">
        <f t="shared" si="49"/>
        <v xml:space="preserve"> </v>
      </c>
    </row>
    <row r="36" spans="2:63" x14ac:dyDescent="0.2">
      <c r="B36" s="13">
        <f t="shared" si="0"/>
        <v>5</v>
      </c>
      <c r="C36" s="14" t="str">
        <f t="shared" si="1"/>
        <v>Vendredi</v>
      </c>
      <c r="D36" s="17">
        <v>43007</v>
      </c>
      <c r="E36" s="52">
        <v>74</v>
      </c>
      <c r="F36" s="53">
        <v>49</v>
      </c>
      <c r="G36" s="19">
        <f t="shared" si="2"/>
        <v>123</v>
      </c>
      <c r="H36" s="53">
        <v>1267</v>
      </c>
      <c r="I36" s="52">
        <v>1187</v>
      </c>
      <c r="J36" s="20">
        <f t="shared" si="3"/>
        <v>2454</v>
      </c>
      <c r="K36" s="21">
        <f t="shared" si="4"/>
        <v>17.12</v>
      </c>
      <c r="L36" s="22">
        <f t="shared" si="5"/>
        <v>24.22</v>
      </c>
      <c r="M36" s="21">
        <f t="shared" si="6"/>
        <v>19.95</v>
      </c>
      <c r="N36" s="54">
        <v>14.78</v>
      </c>
      <c r="O36" s="22">
        <f t="shared" si="7"/>
        <v>5.17</v>
      </c>
      <c r="P36">
        <v>30</v>
      </c>
      <c r="Q36" t="str">
        <f t="shared" si="8"/>
        <v xml:space="preserve"> </v>
      </c>
      <c r="R36" t="str">
        <f t="shared" si="9"/>
        <v xml:space="preserve"> </v>
      </c>
      <c r="S36" t="str">
        <f t="shared" si="10"/>
        <v xml:space="preserve"> </v>
      </c>
      <c r="T36" t="str">
        <f t="shared" si="11"/>
        <v xml:space="preserve"> </v>
      </c>
      <c r="U36">
        <f t="shared" si="12"/>
        <v>74</v>
      </c>
      <c r="V36" t="str">
        <f t="shared" si="13"/>
        <v xml:space="preserve"> </v>
      </c>
      <c r="W36" t="str">
        <f t="shared" si="14"/>
        <v xml:space="preserve"> </v>
      </c>
      <c r="Y36" t="str">
        <f t="shared" si="15"/>
        <v xml:space="preserve"> </v>
      </c>
      <c r="Z36" t="str">
        <f t="shared" si="16"/>
        <v xml:space="preserve"> </v>
      </c>
      <c r="AA36" t="str">
        <f t="shared" si="17"/>
        <v xml:space="preserve"> </v>
      </c>
      <c r="AB36" t="str">
        <f t="shared" si="18"/>
        <v xml:space="preserve"> </v>
      </c>
      <c r="AC36">
        <f t="shared" si="19"/>
        <v>49</v>
      </c>
      <c r="AD36" t="str">
        <f t="shared" si="20"/>
        <v xml:space="preserve"> </v>
      </c>
      <c r="AE36" t="str">
        <f t="shared" si="21"/>
        <v xml:space="preserve"> </v>
      </c>
      <c r="AG36" t="str">
        <f t="shared" si="22"/>
        <v xml:space="preserve"> </v>
      </c>
      <c r="AH36" t="str">
        <f t="shared" si="23"/>
        <v xml:space="preserve"> </v>
      </c>
      <c r="AI36" t="str">
        <f t="shared" si="24"/>
        <v xml:space="preserve"> </v>
      </c>
      <c r="AJ36" t="str">
        <f t="shared" si="25"/>
        <v xml:space="preserve"> </v>
      </c>
      <c r="AK36">
        <f t="shared" si="26"/>
        <v>123</v>
      </c>
      <c r="AL36" t="str">
        <f t="shared" si="27"/>
        <v xml:space="preserve"> </v>
      </c>
      <c r="AM36" t="str">
        <f t="shared" si="28"/>
        <v xml:space="preserve"> </v>
      </c>
      <c r="AO36" t="str">
        <f t="shared" si="29"/>
        <v xml:space="preserve"> </v>
      </c>
      <c r="AP36" t="str">
        <f t="shared" si="30"/>
        <v xml:space="preserve"> </v>
      </c>
      <c r="AQ36" t="str">
        <f t="shared" si="31"/>
        <v xml:space="preserve"> </v>
      </c>
      <c r="AR36" t="str">
        <f t="shared" si="32"/>
        <v xml:space="preserve"> </v>
      </c>
      <c r="AS36">
        <f t="shared" si="33"/>
        <v>17.12</v>
      </c>
      <c r="AT36" t="str">
        <f t="shared" si="34"/>
        <v xml:space="preserve"> </v>
      </c>
      <c r="AU36" t="str">
        <f t="shared" si="35"/>
        <v xml:space="preserve"> </v>
      </c>
      <c r="AW36" t="str">
        <f t="shared" si="36"/>
        <v xml:space="preserve"> </v>
      </c>
      <c r="AX36" t="str">
        <f t="shared" si="37"/>
        <v xml:space="preserve"> </v>
      </c>
      <c r="AY36" t="str">
        <f t="shared" si="38"/>
        <v xml:space="preserve"> </v>
      </c>
      <c r="AZ36" t="str">
        <f t="shared" si="39"/>
        <v xml:space="preserve"> </v>
      </c>
      <c r="BA36">
        <f t="shared" si="40"/>
        <v>24.22</v>
      </c>
      <c r="BB36" t="str">
        <f t="shared" si="41"/>
        <v xml:space="preserve"> </v>
      </c>
      <c r="BC36" t="str">
        <f t="shared" si="42"/>
        <v xml:space="preserve"> </v>
      </c>
      <c r="BE36" t="str">
        <f t="shared" si="43"/>
        <v xml:space="preserve"> </v>
      </c>
      <c r="BF36" t="str">
        <f t="shared" si="44"/>
        <v xml:space="preserve"> </v>
      </c>
      <c r="BG36" t="str">
        <f t="shared" si="45"/>
        <v xml:space="preserve"> </v>
      </c>
      <c r="BH36" t="str">
        <f t="shared" si="46"/>
        <v xml:space="preserve"> </v>
      </c>
      <c r="BI36">
        <f t="shared" si="47"/>
        <v>19.95</v>
      </c>
      <c r="BJ36" t="str">
        <f t="shared" si="48"/>
        <v xml:space="preserve"> </v>
      </c>
      <c r="BK36" t="str">
        <f t="shared" si="49"/>
        <v xml:space="preserve"> </v>
      </c>
    </row>
    <row r="37" spans="2:63" x14ac:dyDescent="0.2">
      <c r="B37" s="13">
        <f t="shared" si="0"/>
        <v>6</v>
      </c>
      <c r="C37" s="14" t="str">
        <f t="shared" si="1"/>
        <v>Samedi</v>
      </c>
      <c r="D37" s="17">
        <v>43008</v>
      </c>
      <c r="E37" s="52">
        <v>73</v>
      </c>
      <c r="F37" s="53">
        <v>54</v>
      </c>
      <c r="G37" s="19">
        <f t="shared" si="2"/>
        <v>127</v>
      </c>
      <c r="H37" s="53">
        <v>1540</v>
      </c>
      <c r="I37" s="52">
        <v>1045</v>
      </c>
      <c r="J37" s="20">
        <f t="shared" si="3"/>
        <v>2585</v>
      </c>
      <c r="K37" s="21">
        <f t="shared" si="4"/>
        <v>21.1</v>
      </c>
      <c r="L37" s="22">
        <f t="shared" si="5"/>
        <v>19.350000000000001</v>
      </c>
      <c r="M37" s="21">
        <f t="shared" si="6"/>
        <v>20.350000000000001</v>
      </c>
      <c r="N37" s="54">
        <v>14.89</v>
      </c>
      <c r="O37" s="22">
        <f t="shared" si="7"/>
        <v>5.4600000000000009</v>
      </c>
      <c r="P37">
        <v>31</v>
      </c>
      <c r="Q37" t="str">
        <f t="shared" si="8"/>
        <v xml:space="preserve"> </v>
      </c>
      <c r="R37" t="str">
        <f t="shared" si="9"/>
        <v xml:space="preserve"> </v>
      </c>
      <c r="S37" t="str">
        <f t="shared" si="10"/>
        <v xml:space="preserve"> </v>
      </c>
      <c r="T37" t="str">
        <f t="shared" si="11"/>
        <v xml:space="preserve"> </v>
      </c>
      <c r="U37" t="str">
        <f t="shared" si="12"/>
        <v xml:space="preserve"> </v>
      </c>
      <c r="V37">
        <f t="shared" si="13"/>
        <v>73</v>
      </c>
      <c r="W37" t="str">
        <f t="shared" si="14"/>
        <v xml:space="preserve"> </v>
      </c>
      <c r="Y37" t="str">
        <f t="shared" si="15"/>
        <v xml:space="preserve"> </v>
      </c>
      <c r="Z37" t="str">
        <f t="shared" si="16"/>
        <v xml:space="preserve"> </v>
      </c>
      <c r="AA37" t="str">
        <f t="shared" si="17"/>
        <v xml:space="preserve"> </v>
      </c>
      <c r="AB37" t="str">
        <f t="shared" si="18"/>
        <v xml:space="preserve"> </v>
      </c>
      <c r="AC37" t="str">
        <f t="shared" si="19"/>
        <v xml:space="preserve"> </v>
      </c>
      <c r="AD37">
        <f t="shared" si="20"/>
        <v>54</v>
      </c>
      <c r="AE37" t="str">
        <f t="shared" si="21"/>
        <v xml:space="preserve"> </v>
      </c>
      <c r="AG37" t="str">
        <f t="shared" si="22"/>
        <v xml:space="preserve"> </v>
      </c>
      <c r="AH37" t="str">
        <f t="shared" si="23"/>
        <v xml:space="preserve"> </v>
      </c>
      <c r="AI37" t="str">
        <f t="shared" si="24"/>
        <v xml:space="preserve"> </v>
      </c>
      <c r="AJ37" t="str">
        <f t="shared" si="25"/>
        <v xml:space="preserve"> </v>
      </c>
      <c r="AK37" t="str">
        <f t="shared" si="26"/>
        <v xml:space="preserve"> </v>
      </c>
      <c r="AL37">
        <f t="shared" si="27"/>
        <v>127</v>
      </c>
      <c r="AM37" t="str">
        <f t="shared" si="28"/>
        <v xml:space="preserve"> </v>
      </c>
      <c r="AO37" t="str">
        <f t="shared" si="29"/>
        <v xml:space="preserve"> </v>
      </c>
      <c r="AP37" t="str">
        <f t="shared" si="30"/>
        <v xml:space="preserve"> </v>
      </c>
      <c r="AQ37" t="str">
        <f t="shared" si="31"/>
        <v xml:space="preserve"> </v>
      </c>
      <c r="AR37" t="str">
        <f t="shared" si="32"/>
        <v xml:space="preserve"> </v>
      </c>
      <c r="AS37" t="str">
        <f t="shared" si="33"/>
        <v xml:space="preserve"> </v>
      </c>
      <c r="AT37">
        <f t="shared" si="34"/>
        <v>21.1</v>
      </c>
      <c r="AU37" t="str">
        <f t="shared" si="35"/>
        <v xml:space="preserve"> </v>
      </c>
      <c r="AW37" t="str">
        <f t="shared" si="36"/>
        <v xml:space="preserve"> </v>
      </c>
      <c r="AX37" t="str">
        <f t="shared" si="37"/>
        <v xml:space="preserve"> </v>
      </c>
      <c r="AY37" t="str">
        <f t="shared" si="38"/>
        <v xml:space="preserve"> </v>
      </c>
      <c r="AZ37" t="str">
        <f t="shared" si="39"/>
        <v xml:space="preserve"> </v>
      </c>
      <c r="BA37" t="str">
        <f t="shared" si="40"/>
        <v xml:space="preserve"> </v>
      </c>
      <c r="BB37">
        <f t="shared" si="41"/>
        <v>19.350000000000001</v>
      </c>
      <c r="BC37" t="str">
        <f t="shared" si="42"/>
        <v xml:space="preserve"> </v>
      </c>
      <c r="BE37" t="str">
        <f t="shared" si="43"/>
        <v xml:space="preserve"> </v>
      </c>
      <c r="BF37" t="str">
        <f t="shared" si="44"/>
        <v xml:space="preserve"> </v>
      </c>
      <c r="BG37" t="str">
        <f t="shared" si="45"/>
        <v xml:space="preserve"> </v>
      </c>
      <c r="BH37" t="str">
        <f t="shared" si="46"/>
        <v xml:space="preserve"> </v>
      </c>
      <c r="BI37" t="str">
        <f t="shared" si="47"/>
        <v xml:space="preserve"> </v>
      </c>
      <c r="BJ37">
        <f t="shared" si="48"/>
        <v>20.350000000000001</v>
      </c>
      <c r="BK37" t="str">
        <f t="shared" si="49"/>
        <v xml:space="preserve"> </v>
      </c>
    </row>
    <row r="38" spans="2:63" x14ac:dyDescent="0.2">
      <c r="B38" s="13"/>
      <c r="C38" s="16"/>
      <c r="D38" s="42"/>
      <c r="E38" s="52"/>
      <c r="F38" s="53"/>
      <c r="G38" s="19"/>
      <c r="H38" s="55"/>
      <c r="I38" s="52"/>
      <c r="J38" s="20"/>
      <c r="K38" s="21"/>
      <c r="L38" s="22"/>
      <c r="M38" s="21"/>
      <c r="N38" s="54"/>
      <c r="O38" s="22"/>
      <c r="P38">
        <v>32</v>
      </c>
      <c r="Q38" t="str">
        <f t="shared" si="8"/>
        <v xml:space="preserve"> </v>
      </c>
      <c r="R38" t="str">
        <f t="shared" si="9"/>
        <v xml:space="preserve"> </v>
      </c>
      <c r="S38" t="str">
        <f t="shared" si="10"/>
        <v xml:space="preserve"> </v>
      </c>
      <c r="T38" t="str">
        <f t="shared" si="11"/>
        <v xml:space="preserve"> </v>
      </c>
      <c r="U38" t="str">
        <f t="shared" si="12"/>
        <v xml:space="preserve"> </v>
      </c>
      <c r="V38" t="str">
        <f t="shared" si="13"/>
        <v xml:space="preserve"> </v>
      </c>
      <c r="W38" t="str">
        <f t="shared" si="14"/>
        <v xml:space="preserve"> </v>
      </c>
      <c r="Y38" t="str">
        <f t="shared" si="15"/>
        <v xml:space="preserve"> </v>
      </c>
      <c r="Z38" t="str">
        <f t="shared" si="16"/>
        <v xml:space="preserve"> </v>
      </c>
      <c r="AA38" t="str">
        <f t="shared" si="17"/>
        <v xml:space="preserve"> </v>
      </c>
      <c r="AB38" t="str">
        <f t="shared" si="18"/>
        <v xml:space="preserve"> </v>
      </c>
      <c r="AC38" t="str">
        <f t="shared" si="19"/>
        <v xml:space="preserve"> </v>
      </c>
      <c r="AD38" t="str">
        <f t="shared" si="20"/>
        <v xml:space="preserve"> </v>
      </c>
      <c r="AE38" t="str">
        <f t="shared" si="21"/>
        <v xml:space="preserve"> </v>
      </c>
      <c r="AG38" t="str">
        <f t="shared" si="22"/>
        <v xml:space="preserve"> </v>
      </c>
      <c r="AH38" t="str">
        <f t="shared" si="23"/>
        <v xml:space="preserve"> </v>
      </c>
      <c r="AI38" t="str">
        <f t="shared" si="24"/>
        <v xml:space="preserve"> </v>
      </c>
      <c r="AJ38" t="str">
        <f t="shared" si="25"/>
        <v xml:space="preserve"> </v>
      </c>
      <c r="AK38" t="str">
        <f t="shared" si="26"/>
        <v xml:space="preserve"> </v>
      </c>
      <c r="AL38" t="str">
        <f t="shared" si="27"/>
        <v xml:space="preserve"> </v>
      </c>
      <c r="AM38" t="str">
        <f t="shared" si="28"/>
        <v xml:space="preserve"> </v>
      </c>
      <c r="AO38" t="str">
        <f t="shared" si="29"/>
        <v xml:space="preserve"> </v>
      </c>
      <c r="AP38" t="str">
        <f t="shared" si="30"/>
        <v xml:space="preserve"> </v>
      </c>
      <c r="AQ38" t="str">
        <f t="shared" si="31"/>
        <v xml:space="preserve"> </v>
      </c>
      <c r="AR38" t="str">
        <f t="shared" si="32"/>
        <v xml:space="preserve"> </v>
      </c>
      <c r="AS38" t="str">
        <f t="shared" si="33"/>
        <v xml:space="preserve"> </v>
      </c>
      <c r="AT38" t="str">
        <f t="shared" si="34"/>
        <v xml:space="preserve"> </v>
      </c>
      <c r="AU38" t="str">
        <f t="shared" si="35"/>
        <v xml:space="preserve"> </v>
      </c>
      <c r="AW38" t="str">
        <f t="shared" si="36"/>
        <v xml:space="preserve"> </v>
      </c>
      <c r="AX38" t="str">
        <f t="shared" si="37"/>
        <v xml:space="preserve"> </v>
      </c>
      <c r="AY38" t="str">
        <f t="shared" si="38"/>
        <v xml:space="preserve"> </v>
      </c>
      <c r="AZ38" t="str">
        <f t="shared" si="39"/>
        <v xml:space="preserve"> </v>
      </c>
      <c r="BA38" t="str">
        <f t="shared" si="40"/>
        <v xml:space="preserve"> </v>
      </c>
      <c r="BB38" t="str">
        <f t="shared" si="41"/>
        <v xml:space="preserve"> </v>
      </c>
      <c r="BC38" t="str">
        <f t="shared" si="42"/>
        <v xml:space="preserve"> </v>
      </c>
      <c r="BE38" t="str">
        <f t="shared" si="43"/>
        <v xml:space="preserve"> </v>
      </c>
      <c r="BF38" t="str">
        <f t="shared" si="44"/>
        <v xml:space="preserve"> </v>
      </c>
      <c r="BG38" t="str">
        <f t="shared" si="45"/>
        <v xml:space="preserve"> </v>
      </c>
      <c r="BH38" t="str">
        <f t="shared" si="46"/>
        <v xml:space="preserve"> </v>
      </c>
      <c r="BI38" t="str">
        <f t="shared" si="47"/>
        <v xml:space="preserve"> </v>
      </c>
      <c r="BJ38" t="str">
        <f t="shared" si="48"/>
        <v xml:space="preserve"> </v>
      </c>
      <c r="BK38" t="str">
        <f t="shared" si="49"/>
        <v xml:space="preserve"> </v>
      </c>
    </row>
    <row r="39" spans="2:63" x14ac:dyDescent="0.2">
      <c r="B39" s="26" t="s">
        <v>46</v>
      </c>
      <c r="C39" s="23"/>
      <c r="D39" s="41"/>
      <c r="E39" s="24">
        <f t="shared" ref="E39:J39" si="50">ROUND(AVERAGE(E8:E38),0)</f>
        <v>65</v>
      </c>
      <c r="F39" s="24">
        <f t="shared" si="50"/>
        <v>68</v>
      </c>
      <c r="G39" s="25">
        <f t="shared" si="50"/>
        <v>106</v>
      </c>
      <c r="H39" s="24">
        <f t="shared" si="50"/>
        <v>1230</v>
      </c>
      <c r="I39" s="25">
        <f t="shared" si="50"/>
        <v>1643</v>
      </c>
      <c r="J39" s="24">
        <f t="shared" si="50"/>
        <v>2326</v>
      </c>
      <c r="K39" s="25">
        <f>ROUND(AVERAGE(K8:K38),2)</f>
        <v>19.239999999999998</v>
      </c>
      <c r="L39" s="24">
        <f>ROUND(AVERAGE(L8:L38),2)</f>
        <v>23.17</v>
      </c>
      <c r="M39" s="25">
        <f>ROUND(AVERAGE(M8:M38),2)</f>
        <v>21.82</v>
      </c>
      <c r="N39" s="24">
        <f>ROUND(AVERAGE(N8:N38),2)</f>
        <v>16.29</v>
      </c>
      <c r="O39" s="24">
        <f>ROUND(AVERAGE(O8:O38),2)</f>
        <v>5.53</v>
      </c>
      <c r="P39">
        <v>33</v>
      </c>
      <c r="Q39" s="24">
        <f t="shared" ref="Q39:W39" si="51">AVERAGE(Q8:Q38)</f>
        <v>0</v>
      </c>
      <c r="R39" s="30">
        <f t="shared" si="51"/>
        <v>0</v>
      </c>
      <c r="S39" s="24">
        <f t="shared" si="51"/>
        <v>55.5</v>
      </c>
      <c r="T39" s="24">
        <f t="shared" si="51"/>
        <v>72.5</v>
      </c>
      <c r="U39" s="24">
        <f t="shared" si="51"/>
        <v>70.2</v>
      </c>
      <c r="V39" s="24">
        <f t="shared" si="51"/>
        <v>77.599999999999994</v>
      </c>
      <c r="W39" s="24">
        <f t="shared" si="51"/>
        <v>43.5</v>
      </c>
      <c r="Y39" s="24">
        <f t="shared" ref="Y39:AE39" si="52">AVERAGE(Y8:Y38)</f>
        <v>115</v>
      </c>
      <c r="Z39" s="24">
        <f t="shared" si="52"/>
        <v>0</v>
      </c>
      <c r="AA39" s="24">
        <f t="shared" si="52"/>
        <v>45</v>
      </c>
      <c r="AB39" s="24">
        <f t="shared" si="52"/>
        <v>32</v>
      </c>
      <c r="AC39" s="24">
        <f t="shared" si="52"/>
        <v>55.2</v>
      </c>
      <c r="AD39" s="24">
        <f t="shared" si="52"/>
        <v>54.4</v>
      </c>
      <c r="AE39" s="24">
        <f t="shared" si="52"/>
        <v>111</v>
      </c>
      <c r="AG39" s="24">
        <f t="shared" ref="AG39:AM39" si="53">AVERAGE(AG8:AG38)</f>
        <v>115</v>
      </c>
      <c r="AH39" s="24">
        <f t="shared" si="53"/>
        <v>0</v>
      </c>
      <c r="AI39" s="24">
        <f t="shared" si="53"/>
        <v>100.5</v>
      </c>
      <c r="AJ39" s="24">
        <f t="shared" si="53"/>
        <v>104.5</v>
      </c>
      <c r="AK39" s="24">
        <f t="shared" si="53"/>
        <v>125.4</v>
      </c>
      <c r="AL39" s="24">
        <f t="shared" si="53"/>
        <v>132</v>
      </c>
      <c r="AM39" s="24">
        <f t="shared" si="53"/>
        <v>154.5</v>
      </c>
      <c r="AO39" s="24" t="e">
        <f t="shared" ref="AO39:AU39" si="54">AVERAGE(AO8:AO38)</f>
        <v>#DIV/0!</v>
      </c>
      <c r="AP39" s="24" t="e">
        <f t="shared" si="54"/>
        <v>#DIV/0!</v>
      </c>
      <c r="AQ39" s="24">
        <f t="shared" si="54"/>
        <v>18.7775</v>
      </c>
      <c r="AR39" s="24">
        <f t="shared" si="54"/>
        <v>19.54</v>
      </c>
      <c r="AS39" s="24">
        <f t="shared" si="54"/>
        <v>18.2</v>
      </c>
      <c r="AT39" s="24">
        <f t="shared" si="54"/>
        <v>18.354000000000003</v>
      </c>
      <c r="AU39" s="24">
        <f t="shared" si="54"/>
        <v>21.810000000000002</v>
      </c>
      <c r="AW39" s="24">
        <f t="shared" ref="AW39:BC39" si="55">AVERAGE(AW8:AW38)</f>
        <v>27.667499999999997</v>
      </c>
      <c r="AX39" s="24" t="e">
        <f t="shared" si="55"/>
        <v>#DIV/0!</v>
      </c>
      <c r="AY39" s="24">
        <f t="shared" si="55"/>
        <v>19.605</v>
      </c>
      <c r="AZ39" s="24">
        <f t="shared" si="55"/>
        <v>21.709999999999997</v>
      </c>
      <c r="BA39" s="24">
        <f t="shared" si="55"/>
        <v>22.056000000000001</v>
      </c>
      <c r="BB39" s="24">
        <f t="shared" si="55"/>
        <v>21.956</v>
      </c>
      <c r="BC39" s="24">
        <f t="shared" si="55"/>
        <v>26.604999999999997</v>
      </c>
      <c r="BE39" s="24">
        <f t="shared" ref="BE39:BK39" si="56">AVERAGE(BE8:BE38)</f>
        <v>27.667499999999997</v>
      </c>
      <c r="BF39" s="24" t="e">
        <f t="shared" si="56"/>
        <v>#DIV/0!</v>
      </c>
      <c r="BG39" s="24">
        <f t="shared" si="56"/>
        <v>19.130000000000003</v>
      </c>
      <c r="BH39" s="24">
        <f t="shared" si="56"/>
        <v>20.207500000000003</v>
      </c>
      <c r="BI39" s="24">
        <f t="shared" si="56"/>
        <v>19.850000000000001</v>
      </c>
      <c r="BJ39" s="24">
        <f t="shared" si="56"/>
        <v>19.814</v>
      </c>
      <c r="BK39" s="24">
        <f t="shared" si="56"/>
        <v>25.212499999999999</v>
      </c>
    </row>
    <row r="40" spans="2:63" x14ac:dyDescent="0.2">
      <c r="B40" s="26" t="s">
        <v>31</v>
      </c>
      <c r="C40" s="23"/>
      <c r="D40" s="43"/>
      <c r="E40" s="24">
        <f t="shared" ref="E40:J40" si="57">SUM(E8:E38)</f>
        <v>1425</v>
      </c>
      <c r="F40" s="24">
        <f t="shared" si="57"/>
        <v>1760</v>
      </c>
      <c r="G40" s="24">
        <f t="shared" si="57"/>
        <v>3185</v>
      </c>
      <c r="H40" s="24">
        <f t="shared" si="57"/>
        <v>27063</v>
      </c>
      <c r="I40" s="24">
        <f t="shared" si="57"/>
        <v>42716</v>
      </c>
      <c r="J40" s="24">
        <f t="shared" si="57"/>
        <v>69779</v>
      </c>
    </row>
    <row r="42" spans="2:63" ht="15.75" x14ac:dyDescent="0.25">
      <c r="C42" s="37" t="s">
        <v>30</v>
      </c>
    </row>
    <row r="44" spans="2:63" x14ac:dyDescent="0.2">
      <c r="D44" s="4" t="s">
        <v>0</v>
      </c>
      <c r="E44" s="3" t="s">
        <v>0</v>
      </c>
      <c r="F44" s="5" t="s">
        <v>3</v>
      </c>
      <c r="G44" s="4" t="s">
        <v>15</v>
      </c>
      <c r="H44" s="3" t="s">
        <v>15</v>
      </c>
      <c r="I44" s="3" t="s">
        <v>15</v>
      </c>
    </row>
    <row r="45" spans="2:63" x14ac:dyDescent="0.2">
      <c r="C45" s="1"/>
      <c r="D45" s="31" t="s">
        <v>1</v>
      </c>
      <c r="E45" s="32" t="s">
        <v>2</v>
      </c>
      <c r="F45" s="33" t="s">
        <v>4</v>
      </c>
      <c r="G45" s="31" t="s">
        <v>1</v>
      </c>
      <c r="H45" s="32" t="s">
        <v>2</v>
      </c>
      <c r="I45" s="32" t="s">
        <v>4</v>
      </c>
    </row>
    <row r="46" spans="2:63" x14ac:dyDescent="0.2">
      <c r="C46" s="24" t="str">
        <f>"Lundi"</f>
        <v>Lundi</v>
      </c>
      <c r="D46" s="34">
        <f t="shared" ref="D46:D52" si="58">HLOOKUP(C46,$Q$7:$W$39,33,FALSE)</f>
        <v>0</v>
      </c>
      <c r="E46" s="34">
        <f t="shared" ref="E46:E52" si="59">HLOOKUP(C46,$Y$7:$AE$39,33,FALSE)</f>
        <v>115</v>
      </c>
      <c r="F46" s="34">
        <f t="shared" ref="F46:F52" si="60">HLOOKUP(C46,$AG$7:$AM$39,33,FALSE)</f>
        <v>115</v>
      </c>
      <c r="G46" s="35" t="e">
        <f t="shared" ref="G46:G52" si="61">HLOOKUP(C46,$AO$7:$AU$39,33,FALSE)</f>
        <v>#DIV/0!</v>
      </c>
      <c r="H46" s="35">
        <f t="shared" ref="H46:H52" si="62">HLOOKUP(C46,$AW$7:$BC$39,33,FALSE)</f>
        <v>27.667499999999997</v>
      </c>
      <c r="I46" s="35">
        <f t="shared" ref="I46:I52" si="63">HLOOKUP(C46,$BE$7:$BK$39,33,FALSE)</f>
        <v>27.667499999999997</v>
      </c>
    </row>
    <row r="47" spans="2:63" x14ac:dyDescent="0.2">
      <c r="C47" s="24" t="s">
        <v>11</v>
      </c>
      <c r="D47" s="34">
        <f t="shared" si="58"/>
        <v>0</v>
      </c>
      <c r="E47" s="34">
        <f t="shared" si="59"/>
        <v>0</v>
      </c>
      <c r="F47" s="34">
        <f t="shared" si="60"/>
        <v>0</v>
      </c>
      <c r="G47" s="35" t="e">
        <f t="shared" si="61"/>
        <v>#DIV/0!</v>
      </c>
      <c r="H47" s="35" t="e">
        <f t="shared" si="62"/>
        <v>#DIV/0!</v>
      </c>
      <c r="I47" s="35" t="e">
        <f t="shared" si="63"/>
        <v>#DIV/0!</v>
      </c>
    </row>
    <row r="48" spans="2:63" x14ac:dyDescent="0.2">
      <c r="C48" s="24" t="s">
        <v>12</v>
      </c>
      <c r="D48" s="34">
        <f t="shared" si="58"/>
        <v>55.5</v>
      </c>
      <c r="E48" s="34">
        <f t="shared" si="59"/>
        <v>45</v>
      </c>
      <c r="F48" s="34">
        <f t="shared" si="60"/>
        <v>100.5</v>
      </c>
      <c r="G48" s="35">
        <f t="shared" si="61"/>
        <v>18.7775</v>
      </c>
      <c r="H48" s="35">
        <f t="shared" si="62"/>
        <v>19.605</v>
      </c>
      <c r="I48" s="35">
        <f t="shared" si="63"/>
        <v>19.130000000000003</v>
      </c>
    </row>
    <row r="49" spans="3:9" x14ac:dyDescent="0.2">
      <c r="C49" s="24" t="s">
        <v>13</v>
      </c>
      <c r="D49" s="34">
        <f t="shared" si="58"/>
        <v>72.5</v>
      </c>
      <c r="E49" s="34">
        <f t="shared" si="59"/>
        <v>32</v>
      </c>
      <c r="F49" s="34">
        <f t="shared" si="60"/>
        <v>104.5</v>
      </c>
      <c r="G49" s="35">
        <f t="shared" si="61"/>
        <v>19.54</v>
      </c>
      <c r="H49" s="35">
        <f t="shared" si="62"/>
        <v>21.709999999999997</v>
      </c>
      <c r="I49" s="35">
        <f t="shared" si="63"/>
        <v>20.207500000000003</v>
      </c>
    </row>
    <row r="50" spans="3:9" x14ac:dyDescent="0.2">
      <c r="C50" s="24" t="s">
        <v>14</v>
      </c>
      <c r="D50" s="34">
        <f t="shared" si="58"/>
        <v>70.2</v>
      </c>
      <c r="E50" s="34">
        <f t="shared" si="59"/>
        <v>55.2</v>
      </c>
      <c r="F50" s="34">
        <f t="shared" si="60"/>
        <v>125.4</v>
      </c>
      <c r="G50" s="35">
        <f t="shared" si="61"/>
        <v>18.2</v>
      </c>
      <c r="H50" s="35">
        <f t="shared" si="62"/>
        <v>22.056000000000001</v>
      </c>
      <c r="I50" s="35">
        <f t="shared" si="63"/>
        <v>19.850000000000001</v>
      </c>
    </row>
    <row r="51" spans="3:9" x14ac:dyDescent="0.2">
      <c r="C51" s="24" t="s">
        <v>16</v>
      </c>
      <c r="D51" s="34">
        <f t="shared" si="58"/>
        <v>77.599999999999994</v>
      </c>
      <c r="E51" s="34">
        <f t="shared" si="59"/>
        <v>54.4</v>
      </c>
      <c r="F51" s="34">
        <f t="shared" si="60"/>
        <v>132</v>
      </c>
      <c r="G51" s="35">
        <f t="shared" si="61"/>
        <v>18.354000000000003</v>
      </c>
      <c r="H51" s="35">
        <f t="shared" si="62"/>
        <v>21.956</v>
      </c>
      <c r="I51" s="35">
        <f t="shared" si="63"/>
        <v>19.814</v>
      </c>
    </row>
    <row r="52" spans="3:9" x14ac:dyDescent="0.2">
      <c r="C52" s="24" t="s">
        <v>18</v>
      </c>
      <c r="D52" s="34">
        <f t="shared" si="58"/>
        <v>43.5</v>
      </c>
      <c r="E52" s="34">
        <f t="shared" si="59"/>
        <v>111</v>
      </c>
      <c r="F52" s="34">
        <f t="shared" si="60"/>
        <v>154.5</v>
      </c>
      <c r="G52" s="35">
        <f t="shared" si="61"/>
        <v>21.810000000000002</v>
      </c>
      <c r="H52" s="35">
        <f t="shared" si="62"/>
        <v>26.604999999999997</v>
      </c>
      <c r="I52" s="35">
        <f t="shared" si="63"/>
        <v>25.212499999999999</v>
      </c>
    </row>
  </sheetData>
  <sheetProtection sheet="1" objects="1" scenarios="1"/>
  <phoneticPr fontId="1" type="noConversion"/>
  <hyperlinks>
    <hyperlink ref="F4" location="Septembre!A69" display="Cliquez ici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Synthèse annuelle</vt:lpstr>
    </vt:vector>
  </TitlesOfParts>
  <Company>JCO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Oulé</dc:creator>
  <cp:lastModifiedBy>Jean-Claude OULE</cp:lastModifiedBy>
  <cp:lastPrinted>2004-10-20T01:20:24Z</cp:lastPrinted>
  <dcterms:created xsi:type="dcterms:W3CDTF">2004-10-18T18:41:51Z</dcterms:created>
  <dcterms:modified xsi:type="dcterms:W3CDTF">2017-04-14T02:34:39Z</dcterms:modified>
</cp:coreProperties>
</file>